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0" windowWidth="15735" windowHeight="10875" activeTab="0"/>
  </bookViews>
  <sheets>
    <sheet name="D1A Southern Men's Recap" sheetId="1" r:id="rId1"/>
    <sheet name="Hole-by-Hole" sheetId="2" r:id="rId2"/>
    <sheet name="Results" sheetId="3" r:id="rId3"/>
    <sheet name="Day #1 Tee Times" sheetId="4" r:id="rId4"/>
    <sheet name="Tee Times" sheetId="5" r:id="rId5"/>
    <sheet name="Entries" sheetId="6" r:id="rId6"/>
  </sheets>
  <definedNames>
    <definedName name="_GoBack" localSheetId="5">'Entries'!$M$31</definedName>
    <definedName name="_xlnm.Print_Area" localSheetId="0">'D1A Southern Men''s Recap'!$A$1:$O$45</definedName>
    <definedName name="_xlnm.Print_Area" localSheetId="3">'Day #1 Tee Times'!$A$1:$V$32</definedName>
  </definedNames>
  <calcPr fullCalcOnLoad="1"/>
</workbook>
</file>

<file path=xl/sharedStrings.xml><?xml version="1.0" encoding="utf-8"?>
<sst xmlns="http://schemas.openxmlformats.org/spreadsheetml/2006/main" count="971" uniqueCount="165">
  <si>
    <t>INDIVIDUAL COMPETITORS</t>
  </si>
  <si>
    <t>PLAYER'S NAME (GRADE)</t>
  </si>
  <si>
    <t>SCORE</t>
  </si>
  <si>
    <t>PLAYER'S SCHOOL</t>
  </si>
  <si>
    <t>Team Total (5 out of 6)</t>
  </si>
  <si>
    <t>School</t>
  </si>
  <si>
    <t>Player's Name (Grade)</t>
  </si>
  <si>
    <t>Out</t>
  </si>
  <si>
    <t>In</t>
  </si>
  <si>
    <t>Total</t>
  </si>
  <si>
    <t>By School</t>
  </si>
  <si>
    <t>By Alpha</t>
  </si>
  <si>
    <t>Time</t>
  </si>
  <si>
    <t>Tee</t>
  </si>
  <si>
    <t>Grp</t>
  </si>
  <si>
    <t>Player</t>
  </si>
  <si>
    <t>Grd</t>
  </si>
  <si>
    <t>School</t>
  </si>
  <si>
    <t>Team Standings</t>
  </si>
  <si>
    <t>Day #1</t>
  </si>
  <si>
    <t>Day #2</t>
  </si>
  <si>
    <t>Individual Standings</t>
  </si>
  <si>
    <t>Name</t>
  </si>
  <si>
    <t>Plc</t>
  </si>
  <si>
    <t>Par: 36-36--72</t>
  </si>
  <si>
    <t xml:space="preserve">Weather: </t>
  </si>
  <si>
    <t>DAY 1</t>
  </si>
  <si>
    <t>DAY 2</t>
  </si>
  <si>
    <t>Day# 2 - Location/Course: Mountain Falls GC, Pahrump, NV</t>
  </si>
  <si>
    <t>Region Entries Received</t>
  </si>
  <si>
    <t>Alt</t>
  </si>
  <si>
    <t>By Time or Group</t>
  </si>
  <si>
    <t>chu</t>
  </si>
  <si>
    <t>Day #1 Team Score</t>
  </si>
  <si>
    <t>Day #2 Team Score</t>
  </si>
  <si>
    <t>Total Team Score</t>
  </si>
  <si>
    <t>Group #</t>
  </si>
  <si>
    <t>SR-S</t>
  </si>
  <si>
    <t>Kadan Atkin</t>
  </si>
  <si>
    <t>Kirk Hafen</t>
  </si>
  <si>
    <t>702-351-1299</t>
  </si>
  <si>
    <t>Doug Waite</t>
  </si>
  <si>
    <t>702-373-0458</t>
  </si>
  <si>
    <t>Virgin Valley</t>
  </si>
  <si>
    <t>Southern</t>
  </si>
  <si>
    <t>Pahrump Valley</t>
  </si>
  <si>
    <t>Faith Lutheran</t>
  </si>
  <si>
    <t>Boulder City</t>
  </si>
  <si>
    <t>Dalton Beighley</t>
  </si>
  <si>
    <t>Kyle Steib</t>
  </si>
  <si>
    <t>Derek Moore</t>
  </si>
  <si>
    <t>Kyle Whitaker</t>
  </si>
  <si>
    <t>Zach Harris</t>
  </si>
  <si>
    <t>Brandon Hastings</t>
  </si>
  <si>
    <t>Kelby Lindberg</t>
  </si>
  <si>
    <t>Bob Hopkins</t>
  </si>
  <si>
    <t>775-910-9409</t>
  </si>
  <si>
    <t>Steve Nygaard</t>
  </si>
  <si>
    <t>702-245-4725</t>
  </si>
  <si>
    <t>John Bowers</t>
  </si>
  <si>
    <t>Alex Church</t>
  </si>
  <si>
    <t>JR Tuls</t>
  </si>
  <si>
    <t>AJ Johnson</t>
  </si>
  <si>
    <t>Dallas Haun</t>
  </si>
  <si>
    <t>Mitch Conley</t>
  </si>
  <si>
    <t>Chaz Read</t>
  </si>
  <si>
    <t>Mark Cheney</t>
  </si>
  <si>
    <t>702-613-6724</t>
  </si>
  <si>
    <t>Daniel Cattau</t>
  </si>
  <si>
    <t>702-280-3326</t>
  </si>
  <si>
    <t>SS-S</t>
  </si>
  <si>
    <t>Kadan Atkin (12)</t>
  </si>
  <si>
    <t>John Bowers (12)</t>
  </si>
  <si>
    <t>Alex Church (12)</t>
  </si>
  <si>
    <t>JR Tuls (9)</t>
  </si>
  <si>
    <t>AJ Johnson (9)</t>
  </si>
  <si>
    <t>Dallas Haun (10)</t>
  </si>
  <si>
    <t>Mitch Conley (9)</t>
  </si>
  <si>
    <t>Dalton Beighley (12)</t>
  </si>
  <si>
    <t>Kyle Steib (11)</t>
  </si>
  <si>
    <t>Derek Moore (9)</t>
  </si>
  <si>
    <t>Kyle Whitaker (12)</t>
  </si>
  <si>
    <t>Zach Harris (12)</t>
  </si>
  <si>
    <t>Brandon Hastings (11)</t>
  </si>
  <si>
    <t>Western</t>
  </si>
  <si>
    <t>Raymond Falkenstein</t>
  </si>
  <si>
    <t>Calvin Crittenden</t>
  </si>
  <si>
    <t>Susanne Bohen</t>
  </si>
  <si>
    <t>702-927-9102</t>
  </si>
  <si>
    <t>Moapa Valley</t>
  </si>
  <si>
    <t>Regina Quintero</t>
  </si>
  <si>
    <t>Cheyenne</t>
  </si>
  <si>
    <t>Cody Miller</t>
  </si>
  <si>
    <t>Justin Burnham</t>
  </si>
  <si>
    <t>951-217-7955</t>
  </si>
  <si>
    <t>Jacob Causey</t>
  </si>
  <si>
    <t>Tyler Zobrist</t>
  </si>
  <si>
    <t>Lorenzo Delgadillo</t>
  </si>
  <si>
    <t>702-283-1128</t>
  </si>
  <si>
    <t>Melanie Vallet</t>
  </si>
  <si>
    <t>702-219-5082</t>
  </si>
  <si>
    <t>Luke Logan</t>
  </si>
  <si>
    <t>Christian Hudleson</t>
  </si>
  <si>
    <t>TJ Hatfield</t>
  </si>
  <si>
    <t>Tyler Barton</t>
  </si>
  <si>
    <t>Kyle Effertz</t>
  </si>
  <si>
    <t>Marcus Walker</t>
  </si>
  <si>
    <t>RJ Mortensen</t>
  </si>
  <si>
    <t>702-218-1239</t>
  </si>
  <si>
    <t>Denny Mayes</t>
  </si>
  <si>
    <t>TJ Hatfield (12)</t>
  </si>
  <si>
    <t>Tyler Barton (12)</t>
  </si>
  <si>
    <t>RJ Mortensen (12)</t>
  </si>
  <si>
    <t>Kyle Effertz (11)</t>
  </si>
  <si>
    <t>Marcus Walker (11)</t>
  </si>
  <si>
    <t>Cody Miller (11)</t>
  </si>
  <si>
    <t>Kelby Lindberg (9)</t>
  </si>
  <si>
    <t>Jacob Causey (9)</t>
  </si>
  <si>
    <t>Chaz Read (10)</t>
  </si>
  <si>
    <t>Luke Logan (10)</t>
  </si>
  <si>
    <t>Christian Hudleson (10)</t>
  </si>
  <si>
    <t>Raymond Falkenstein (10)</t>
  </si>
  <si>
    <t>Calvin Crittenden (10)</t>
  </si>
  <si>
    <t>BOULDER CITY GOLF COURSE</t>
  </si>
  <si>
    <t>TUESDAY, MAY 7TH, 2013</t>
  </si>
  <si>
    <t>atk</t>
  </si>
  <si>
    <t>cau</t>
  </si>
  <si>
    <t>fal</t>
  </si>
  <si>
    <t>log</t>
  </si>
  <si>
    <t>bow</t>
  </si>
  <si>
    <t>bei</t>
  </si>
  <si>
    <t>hud</t>
  </si>
  <si>
    <t>ste</t>
  </si>
  <si>
    <t>hat</t>
  </si>
  <si>
    <t>tul</t>
  </si>
  <si>
    <t>moo</t>
  </si>
  <si>
    <t>bar</t>
  </si>
  <si>
    <t>joh</t>
  </si>
  <si>
    <t>whi</t>
  </si>
  <si>
    <t>eff</t>
  </si>
  <si>
    <t>hau</t>
  </si>
  <si>
    <t>har</t>
  </si>
  <si>
    <t>wal</t>
  </si>
  <si>
    <t>con</t>
  </si>
  <si>
    <t>has</t>
  </si>
  <si>
    <t>cri</t>
  </si>
  <si>
    <t>mil</t>
  </si>
  <si>
    <t>zob</t>
  </si>
  <si>
    <t>Day #1 - Tuesday May 7th, 2013</t>
  </si>
  <si>
    <t>Boulder City Golf Course, Boulder City, Nevada</t>
  </si>
  <si>
    <t>NIAA DIVISION IA SOUTHERN REGION CHAMPIONSHIPS</t>
  </si>
  <si>
    <t>NIAA Division IA Southern Men's Region Golf Tournment</t>
  </si>
  <si>
    <t>MOUNTAIN FALLS GOLF COURSE</t>
  </si>
  <si>
    <t>WEDNESDAY, MAY 8TH, 2013</t>
  </si>
  <si>
    <t>NIAA DIVISION IA SOUTHERN REGION CHAMPIONSHIP FINALS</t>
  </si>
  <si>
    <t>Finals - Wednesday, May 8th, 2013</t>
  </si>
  <si>
    <t>Mountain Falls Golf Course, Pahrump, Nevada</t>
  </si>
  <si>
    <t>Weather: Cool, Varying Winds, Light Rain</t>
  </si>
  <si>
    <t>Yardage:  6664</t>
  </si>
  <si>
    <t>Day #1 - Location/Course: Boulder City Golf Course, Boulder City, Nv</t>
  </si>
  <si>
    <t>Tyler Zobrist (11)</t>
  </si>
  <si>
    <t>Player (Grd)</t>
  </si>
  <si>
    <t>Southern Men's Region Golf Tournament</t>
  </si>
  <si>
    <t>DATES: May 7th &amp; 8th, 2013</t>
  </si>
  <si>
    <t>Yardage: 3344-3327--6671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</si>
</sst>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\ AM/PM;@"/>
  </numFmts>
  <fonts count="92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i/>
      <sz val="10"/>
      <name val="Arial Narrow"/>
      <family val="2"/>
    </font>
    <font>
      <b/>
      <u val="single"/>
      <sz val="10"/>
      <name val="Arial Narrow"/>
      <family val="2"/>
    </font>
    <font>
      <b/>
      <i/>
      <sz val="14"/>
      <name val="Arial Narrow"/>
      <family val="2"/>
    </font>
    <font>
      <b/>
      <sz val="14"/>
      <name val="Arial Narrow"/>
      <family val="2"/>
    </font>
    <font>
      <sz val="11"/>
      <name val="Arial Narrow"/>
      <family val="2"/>
    </font>
    <font>
      <b/>
      <i/>
      <sz val="16"/>
      <name val="Arial Narrow"/>
      <family val="2"/>
    </font>
    <font>
      <sz val="16"/>
      <name val="Arial Narrow"/>
      <family val="2"/>
    </font>
    <font>
      <b/>
      <u val="single"/>
      <sz val="11"/>
      <name val="Arial Narrow"/>
      <family val="2"/>
    </font>
    <font>
      <sz val="11"/>
      <color indexed="15"/>
      <name val="Arial Narrow"/>
      <family val="2"/>
    </font>
    <font>
      <sz val="10"/>
      <color indexed="30"/>
      <name val="Arial Narrow"/>
      <family val="2"/>
    </font>
    <font>
      <sz val="10"/>
      <color indexed="8"/>
      <name val="Arial"/>
      <family val="2"/>
    </font>
    <font>
      <b/>
      <sz val="18"/>
      <color indexed="8"/>
      <name val="Arial"/>
      <family val="0"/>
    </font>
    <font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sz val="11"/>
      <color indexed="8"/>
      <name val="Arial"/>
      <family val="0"/>
    </font>
    <font>
      <b/>
      <sz val="10"/>
      <color indexed="39"/>
      <name val="Arial"/>
      <family val="0"/>
    </font>
    <font>
      <b/>
      <sz val="12"/>
      <color indexed="10"/>
      <name val="Arial"/>
      <family val="0"/>
    </font>
    <font>
      <sz val="12"/>
      <color indexed="39"/>
      <name val="Arial"/>
      <family val="0"/>
    </font>
    <font>
      <b/>
      <sz val="12"/>
      <color indexed="39"/>
      <name val="Arial"/>
      <family val="0"/>
    </font>
    <font>
      <sz val="12"/>
      <color indexed="10"/>
      <name val="Arial"/>
      <family val="2"/>
    </font>
    <font>
      <sz val="10"/>
      <color indexed="10"/>
      <name val="Arial Narrow"/>
      <family val="2"/>
    </font>
    <font>
      <sz val="10"/>
      <color indexed="39"/>
      <name val="Arial Narrow"/>
      <family val="2"/>
    </font>
    <font>
      <sz val="10"/>
      <color indexed="18"/>
      <name val="Arial Narrow"/>
      <family val="0"/>
    </font>
    <font>
      <sz val="10"/>
      <color indexed="48"/>
      <name val="Arial Narrow"/>
      <family val="2"/>
    </font>
    <font>
      <sz val="10"/>
      <color indexed="8"/>
      <name val="Arial Narrow"/>
      <family val="0"/>
    </font>
    <font>
      <b/>
      <u val="single"/>
      <sz val="10"/>
      <color indexed="8"/>
      <name val="Arial"/>
      <family val="0"/>
    </font>
    <font>
      <sz val="10"/>
      <color indexed="9"/>
      <name val="Arial Narrow"/>
      <family val="2"/>
    </font>
    <font>
      <sz val="10"/>
      <color indexed="9"/>
      <name val="Verdana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i/>
      <sz val="8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 Narrow"/>
      <family val="2"/>
    </font>
    <font>
      <b/>
      <sz val="12"/>
      <color indexed="17"/>
      <name val="Arial"/>
      <family val="0"/>
    </font>
    <font>
      <sz val="10"/>
      <color indexed="10"/>
      <name val="Arial"/>
      <family val="2"/>
    </font>
    <font>
      <b/>
      <sz val="10"/>
      <color rgb="FF0000FF"/>
      <name val="Arial"/>
      <family val="0"/>
    </font>
    <font>
      <b/>
      <sz val="10"/>
      <color rgb="FFFF0000"/>
      <name val="Arial"/>
      <family val="2"/>
    </font>
    <font>
      <b/>
      <sz val="12"/>
      <color rgb="FFFF0000"/>
      <name val="Arial"/>
      <family val="0"/>
    </font>
    <font>
      <sz val="12"/>
      <color rgb="FF0000FF"/>
      <name val="Arial"/>
      <family val="0"/>
    </font>
    <font>
      <b/>
      <sz val="12"/>
      <color rgb="FF0000FF"/>
      <name val="Arial"/>
      <family val="0"/>
    </font>
    <font>
      <sz val="12"/>
      <color rgb="FFFF0000"/>
      <name val="Arial"/>
      <family val="2"/>
    </font>
    <font>
      <sz val="10"/>
      <color rgb="FF000000"/>
      <name val="Arial"/>
      <family val="2"/>
    </font>
    <font>
      <b/>
      <u val="single"/>
      <sz val="12"/>
      <color rgb="FF000000"/>
      <name val="Arial"/>
      <family val="0"/>
    </font>
    <font>
      <sz val="12"/>
      <color rgb="FF000000"/>
      <name val="Arial"/>
      <family val="0"/>
    </font>
    <font>
      <sz val="10"/>
      <color rgb="FFFF0000"/>
      <name val="Arial Narrow"/>
      <family val="2"/>
    </font>
    <font>
      <sz val="10"/>
      <color rgb="FF0000FF"/>
      <name val="Arial Narrow"/>
      <family val="2"/>
    </font>
    <font>
      <sz val="10"/>
      <color rgb="FF000090"/>
      <name val="Arial Narrow"/>
      <family val="0"/>
    </font>
    <font>
      <sz val="10"/>
      <color rgb="FF3399FF"/>
      <name val="Arial Narrow"/>
      <family val="2"/>
    </font>
    <font>
      <b/>
      <sz val="18"/>
      <color rgb="FF000000"/>
      <name val="Arial"/>
      <family val="0"/>
    </font>
    <font>
      <sz val="10"/>
      <color rgb="FF000000"/>
      <name val="Arial Narrow"/>
      <family val="0"/>
    </font>
    <font>
      <b/>
      <u val="single"/>
      <sz val="10"/>
      <color rgb="FF000000"/>
      <name val="Arial"/>
      <family val="0"/>
    </font>
    <font>
      <sz val="10"/>
      <color theme="0"/>
      <name val="Arial Narrow"/>
      <family val="2"/>
    </font>
    <font>
      <sz val="10"/>
      <color theme="0"/>
      <name val="Verdana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b/>
      <i/>
      <sz val="8"/>
      <color theme="0"/>
      <name val="Arial"/>
      <family val="2"/>
    </font>
    <font>
      <b/>
      <i/>
      <sz val="10"/>
      <color theme="0"/>
      <name val="Arial"/>
      <family val="2"/>
    </font>
    <font>
      <b/>
      <sz val="10"/>
      <color theme="0"/>
      <name val="Arial Narrow"/>
      <family val="2"/>
    </font>
    <font>
      <sz val="10"/>
      <color rgb="FFFF0000"/>
      <name val="Arial"/>
      <family val="2"/>
    </font>
    <font>
      <b/>
      <sz val="12"/>
      <color rgb="FF008000"/>
      <name val="Arial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3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20" fontId="26" fillId="0" borderId="0" xfId="0" applyNumberFormat="1" applyFont="1" applyBorder="1" applyAlignment="1">
      <alignment/>
    </xf>
    <xf numFmtId="0" fontId="25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25" fillId="24" borderId="0" xfId="0" applyFont="1" applyFill="1" applyBorder="1" applyAlignment="1">
      <alignment/>
    </xf>
    <xf numFmtId="0" fontId="25" fillId="24" borderId="0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25" fillId="24" borderId="0" xfId="0" applyFont="1" applyFill="1" applyBorder="1" applyAlignment="1">
      <alignment horizontal="right"/>
    </xf>
    <xf numFmtId="0" fontId="25" fillId="24" borderId="0" xfId="0" applyFont="1" applyFill="1" applyBorder="1" applyAlignment="1">
      <alignment vertical="center"/>
    </xf>
    <xf numFmtId="0" fontId="25" fillId="24" borderId="0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horizontal="right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7" fillId="24" borderId="15" xfId="0" applyFont="1" applyFill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5" fillId="24" borderId="15" xfId="0" applyFont="1" applyFill="1" applyBorder="1" applyAlignment="1">
      <alignment vertical="center"/>
    </xf>
    <xf numFmtId="0" fontId="30" fillId="0" borderId="16" xfId="0" applyFont="1" applyFill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24" borderId="27" xfId="0" applyFont="1" applyFill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vertical="center"/>
    </xf>
    <xf numFmtId="0" fontId="25" fillId="24" borderId="32" xfId="0" applyFont="1" applyFill="1" applyBorder="1" applyAlignment="1">
      <alignment/>
    </xf>
    <xf numFmtId="0" fontId="25" fillId="24" borderId="22" xfId="0" applyFont="1" applyFill="1" applyBorder="1" applyAlignment="1">
      <alignment vertical="center"/>
    </xf>
    <xf numFmtId="0" fontId="25" fillId="24" borderId="22" xfId="0" applyFont="1" applyFill="1" applyBorder="1" applyAlignment="1">
      <alignment horizontal="left" vertical="center"/>
    </xf>
    <xf numFmtId="0" fontId="25" fillId="24" borderId="22" xfId="0" applyFont="1" applyFill="1" applyBorder="1" applyAlignment="1">
      <alignment/>
    </xf>
    <xf numFmtId="0" fontId="25" fillId="0" borderId="33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9" fillId="20" borderId="15" xfId="0" applyFont="1" applyFill="1" applyBorder="1" applyAlignment="1">
      <alignment vertical="center"/>
    </xf>
    <xf numFmtId="0" fontId="29" fillId="24" borderId="15" xfId="0" applyFont="1" applyFill="1" applyBorder="1" applyAlignment="1">
      <alignment vertical="center"/>
    </xf>
    <xf numFmtId="0" fontId="25" fillId="0" borderId="30" xfId="0" applyFont="1" applyBorder="1" applyAlignment="1">
      <alignment horizontal="left" vertical="center"/>
    </xf>
    <xf numFmtId="0" fontId="25" fillId="0" borderId="36" xfId="0" applyFont="1" applyBorder="1" applyAlignment="1">
      <alignment horizontal="center" vertical="center"/>
    </xf>
    <xf numFmtId="0" fontId="25" fillId="24" borderId="30" xfId="0" applyFont="1" applyFill="1" applyBorder="1" applyAlignment="1">
      <alignment horizontal="center" vertical="center"/>
    </xf>
    <xf numFmtId="0" fontId="25" fillId="24" borderId="30" xfId="0" applyFont="1" applyFill="1" applyBorder="1" applyAlignment="1">
      <alignment vertical="center"/>
    </xf>
    <xf numFmtId="0" fontId="25" fillId="0" borderId="32" xfId="0" applyFont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25" fillId="24" borderId="37" xfId="0" applyFont="1" applyFill="1" applyBorder="1" applyAlignment="1">
      <alignment vertical="center"/>
    </xf>
    <xf numFmtId="0" fontId="25" fillId="24" borderId="11" xfId="0" applyFont="1" applyFill="1" applyBorder="1" applyAlignment="1">
      <alignment vertical="center"/>
    </xf>
    <xf numFmtId="0" fontId="25" fillId="24" borderId="38" xfId="0" applyFont="1" applyFill="1" applyBorder="1" applyAlignment="1">
      <alignment/>
    </xf>
    <xf numFmtId="0" fontId="25" fillId="0" borderId="39" xfId="0" applyFont="1" applyBorder="1" applyAlignment="1">
      <alignment horizontal="center" vertical="center"/>
    </xf>
    <xf numFmtId="0" fontId="25" fillId="24" borderId="40" xfId="0" applyFont="1" applyFill="1" applyBorder="1" applyAlignment="1">
      <alignment/>
    </xf>
    <xf numFmtId="0" fontId="25" fillId="0" borderId="41" xfId="0" applyFont="1" applyBorder="1" applyAlignment="1">
      <alignment horizontal="center" vertical="center"/>
    </xf>
    <xf numFmtId="0" fontId="25" fillId="24" borderId="42" xfId="0" applyFont="1" applyFill="1" applyBorder="1" applyAlignment="1">
      <alignment vertical="center"/>
    </xf>
    <xf numFmtId="0" fontId="25" fillId="24" borderId="42" xfId="0" applyFont="1" applyFill="1" applyBorder="1" applyAlignment="1">
      <alignment/>
    </xf>
    <xf numFmtId="0" fontId="25" fillId="0" borderId="43" xfId="0" applyFont="1" applyFill="1" applyBorder="1" applyAlignment="1">
      <alignment horizontal="center" vertical="center"/>
    </xf>
    <xf numFmtId="0" fontId="31" fillId="0" borderId="44" xfId="0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vertical="center"/>
    </xf>
    <xf numFmtId="0" fontId="31" fillId="0" borderId="35" xfId="0" applyFont="1" applyFill="1" applyBorder="1" applyAlignment="1">
      <alignment vertical="center"/>
    </xf>
    <xf numFmtId="0" fontId="31" fillId="0" borderId="34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7" fillId="0" borderId="45" xfId="0" applyFont="1" applyBorder="1" applyAlignment="1">
      <alignment horizontal="center" vertical="center"/>
    </xf>
    <xf numFmtId="0" fontId="25" fillId="0" borderId="46" xfId="0" applyFont="1" applyBorder="1" applyAlignment="1">
      <alignment horizontal="left" vertical="center"/>
    </xf>
    <xf numFmtId="0" fontId="25" fillId="0" borderId="46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5" fillId="0" borderId="47" xfId="0" applyFont="1" applyFill="1" applyBorder="1" applyAlignment="1">
      <alignment vertical="center"/>
    </xf>
    <xf numFmtId="0" fontId="27" fillId="0" borderId="32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5" fillId="0" borderId="48" xfId="0" applyFont="1" applyFill="1" applyBorder="1" applyAlignment="1">
      <alignment vertical="center"/>
    </xf>
    <xf numFmtId="0" fontId="25" fillId="0" borderId="49" xfId="0" applyFont="1" applyFill="1" applyBorder="1" applyAlignment="1">
      <alignment vertical="center"/>
    </xf>
    <xf numFmtId="0" fontId="0" fillId="25" borderId="0" xfId="0" applyFill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Border="1" applyAlignment="1">
      <alignment vertical="center"/>
    </xf>
    <xf numFmtId="1" fontId="25" fillId="0" borderId="0" xfId="0" applyNumberFormat="1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30" xfId="0" applyFont="1" applyBorder="1" applyAlignment="1">
      <alignment/>
    </xf>
    <xf numFmtId="0" fontId="0" fillId="0" borderId="0" xfId="0" applyFont="1" applyAlignment="1">
      <alignment/>
    </xf>
    <xf numFmtId="1" fontId="25" fillId="20" borderId="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4" fillId="0" borderId="0" xfId="0" applyFont="1" applyAlignment="1">
      <alignment vertical="center"/>
    </xf>
    <xf numFmtId="0" fontId="34" fillId="0" borderId="0" xfId="0" applyFont="1" applyBorder="1" applyAlignment="1">
      <alignment vertical="center"/>
    </xf>
    <xf numFmtId="0" fontId="37" fillId="0" borderId="50" xfId="0" applyFont="1" applyBorder="1" applyAlignment="1">
      <alignment horizontal="center" vertical="center"/>
    </xf>
    <xf numFmtId="0" fontId="37" fillId="0" borderId="49" xfId="0" applyFont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wrapText="1"/>
    </xf>
    <xf numFmtId="0" fontId="34" fillId="0" borderId="0" xfId="0" applyFont="1" applyFill="1" applyBorder="1" applyAlignment="1">
      <alignment/>
    </xf>
    <xf numFmtId="0" fontId="34" fillId="0" borderId="0" xfId="55" applyFont="1" applyFill="1" applyBorder="1" applyAlignment="1">
      <alignment/>
      <protection/>
    </xf>
    <xf numFmtId="0" fontId="34" fillId="0" borderId="49" xfId="0" applyFont="1" applyBorder="1" applyAlignment="1">
      <alignment horizontal="center"/>
    </xf>
    <xf numFmtId="0" fontId="34" fillId="0" borderId="49" xfId="0" applyFont="1" applyFill="1" applyBorder="1" applyAlignment="1">
      <alignment horizontal="center"/>
    </xf>
    <xf numFmtId="0" fontId="34" fillId="0" borderId="49" xfId="0" applyFont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49" xfId="0" applyFont="1" applyBorder="1" applyAlignment="1">
      <alignment/>
    </xf>
    <xf numFmtId="165" fontId="34" fillId="0" borderId="0" xfId="0" applyNumberFormat="1" applyFont="1" applyFill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8" fillId="0" borderId="0" xfId="0" applyFont="1" applyFill="1" applyBorder="1" applyAlignment="1">
      <alignment/>
    </xf>
    <xf numFmtId="0" fontId="38" fillId="0" borderId="0" xfId="55" applyFont="1" applyFill="1" applyBorder="1" applyAlignment="1">
      <alignment/>
      <protection/>
    </xf>
    <xf numFmtId="0" fontId="28" fillId="0" borderId="45" xfId="0" applyFont="1" applyBorder="1" applyAlignment="1">
      <alignment horizontal="center" vertical="center"/>
    </xf>
    <xf numFmtId="0" fontId="28" fillId="0" borderId="46" xfId="0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26" borderId="42" xfId="0" applyFont="1" applyFill="1" applyBorder="1" applyAlignment="1">
      <alignment horizontal="center" vertical="center"/>
    </xf>
    <xf numFmtId="0" fontId="3" fillId="26" borderId="27" xfId="0" applyFont="1" applyFill="1" applyBorder="1" applyAlignment="1">
      <alignment/>
    </xf>
    <xf numFmtId="0" fontId="68" fillId="27" borderId="52" xfId="0" applyFont="1" applyFill="1" applyBorder="1" applyAlignment="1">
      <alignment horizontal="center" vertical="center"/>
    </xf>
    <xf numFmtId="0" fontId="69" fillId="0" borderId="31" xfId="0" applyFont="1" applyBorder="1" applyAlignment="1">
      <alignment horizontal="center" vertical="center"/>
    </xf>
    <xf numFmtId="0" fontId="69" fillId="0" borderId="30" xfId="0" applyFont="1" applyBorder="1" applyAlignment="1">
      <alignment horizontal="center" vertical="center"/>
    </xf>
    <xf numFmtId="0" fontId="69" fillId="0" borderId="53" xfId="0" applyFont="1" applyBorder="1" applyAlignment="1">
      <alignment horizontal="center" vertical="center"/>
    </xf>
    <xf numFmtId="0" fontId="70" fillId="0" borderId="49" xfId="0" applyFont="1" applyBorder="1" applyAlignment="1">
      <alignment horizontal="center" vertical="center"/>
    </xf>
    <xf numFmtId="0" fontId="69" fillId="0" borderId="39" xfId="0" applyFont="1" applyBorder="1" applyAlignment="1">
      <alignment horizontal="center" vertical="center"/>
    </xf>
    <xf numFmtId="0" fontId="70" fillId="0" borderId="24" xfId="0" applyFont="1" applyBorder="1" applyAlignment="1">
      <alignment horizontal="center" vertical="center"/>
    </xf>
    <xf numFmtId="0" fontId="70" fillId="0" borderId="23" xfId="0" applyFont="1" applyBorder="1" applyAlignment="1">
      <alignment horizontal="center" vertical="center"/>
    </xf>
    <xf numFmtId="0" fontId="68" fillId="27" borderId="23" xfId="0" applyFont="1" applyFill="1" applyBorder="1" applyAlignment="1">
      <alignment horizontal="center" vertical="center"/>
    </xf>
    <xf numFmtId="0" fontId="69" fillId="0" borderId="54" xfId="0" applyFont="1" applyBorder="1" applyAlignment="1">
      <alignment horizontal="center" vertical="center"/>
    </xf>
    <xf numFmtId="0" fontId="69" fillId="0" borderId="55" xfId="0" applyFont="1" applyBorder="1" applyAlignment="1">
      <alignment horizontal="center" vertical="center"/>
    </xf>
    <xf numFmtId="0" fontId="69" fillId="0" borderId="56" xfId="0" applyFont="1" applyBorder="1" applyAlignment="1">
      <alignment horizontal="center" vertical="center"/>
    </xf>
    <xf numFmtId="0" fontId="70" fillId="0" borderId="57" xfId="0" applyFont="1" applyBorder="1" applyAlignment="1">
      <alignment horizontal="center" vertical="center"/>
    </xf>
    <xf numFmtId="0" fontId="69" fillId="0" borderId="58" xfId="0" applyFont="1" applyBorder="1" applyAlignment="1">
      <alignment horizontal="center" vertical="center"/>
    </xf>
    <xf numFmtId="0" fontId="70" fillId="0" borderId="59" xfId="0" applyFont="1" applyBorder="1" applyAlignment="1">
      <alignment horizontal="center" vertical="center"/>
    </xf>
    <xf numFmtId="0" fontId="70" fillId="0" borderId="29" xfId="0" applyFont="1" applyBorder="1" applyAlignment="1">
      <alignment horizontal="center" vertical="center"/>
    </xf>
    <xf numFmtId="0" fontId="69" fillId="26" borderId="60" xfId="0" applyFont="1" applyFill="1" applyBorder="1" applyAlignment="1">
      <alignment horizontal="center" vertical="center"/>
    </xf>
    <xf numFmtId="0" fontId="69" fillId="26" borderId="61" xfId="0" applyFont="1" applyFill="1" applyBorder="1" applyAlignment="1">
      <alignment horizontal="center" vertical="center"/>
    </xf>
    <xf numFmtId="0" fontId="69" fillId="26" borderId="62" xfId="0" applyFont="1" applyFill="1" applyBorder="1" applyAlignment="1">
      <alignment horizontal="center" vertical="center"/>
    </xf>
    <xf numFmtId="0" fontId="70" fillId="26" borderId="0" xfId="0" applyFont="1" applyFill="1" applyBorder="1" applyAlignment="1">
      <alignment horizontal="center" vertical="center"/>
    </xf>
    <xf numFmtId="0" fontId="69" fillId="26" borderId="63" xfId="0" applyFont="1" applyFill="1" applyBorder="1" applyAlignment="1">
      <alignment horizontal="center" vertical="center"/>
    </xf>
    <xf numFmtId="0" fontId="70" fillId="26" borderId="64" xfId="0" applyFont="1" applyFill="1" applyBorder="1" applyAlignment="1">
      <alignment horizontal="center" vertical="center"/>
    </xf>
    <xf numFmtId="0" fontId="70" fillId="26" borderId="40" xfId="0" applyFont="1" applyFill="1" applyBorder="1" applyAlignment="1">
      <alignment horizontal="center" vertical="center"/>
    </xf>
    <xf numFmtId="0" fontId="68" fillId="0" borderId="17" xfId="0" applyFont="1" applyBorder="1" applyAlignment="1">
      <alignment horizontal="center"/>
    </xf>
    <xf numFmtId="0" fontId="70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68" fillId="27" borderId="36" xfId="0" applyFont="1" applyFill="1" applyBorder="1" applyAlignment="1">
      <alignment horizontal="center" vertical="center"/>
    </xf>
    <xf numFmtId="0" fontId="68" fillId="27" borderId="24" xfId="0" applyFont="1" applyFill="1" applyBorder="1" applyAlignment="1">
      <alignment horizontal="center" vertical="center"/>
    </xf>
    <xf numFmtId="0" fontId="71" fillId="27" borderId="47" xfId="0" applyFont="1" applyFill="1" applyBorder="1" applyAlignment="1">
      <alignment horizontal="center" vertical="center"/>
    </xf>
    <xf numFmtId="0" fontId="71" fillId="27" borderId="46" xfId="0" applyFont="1" applyFill="1" applyBorder="1" applyAlignment="1">
      <alignment horizontal="center" vertical="center"/>
    </xf>
    <xf numFmtId="0" fontId="71" fillId="27" borderId="51" xfId="0" applyFont="1" applyFill="1" applyBorder="1" applyAlignment="1">
      <alignment horizontal="center" vertical="center"/>
    </xf>
    <xf numFmtId="0" fontId="68" fillId="27" borderId="48" xfId="0" applyFont="1" applyFill="1" applyBorder="1" applyAlignment="1">
      <alignment horizontal="center" vertical="center"/>
    </xf>
    <xf numFmtId="0" fontId="71" fillId="27" borderId="45" xfId="0" applyFont="1" applyFill="1" applyBorder="1" applyAlignment="1">
      <alignment horizontal="center" vertical="center"/>
    </xf>
    <xf numFmtId="0" fontId="71" fillId="27" borderId="31" xfId="0" applyFont="1" applyFill="1" applyBorder="1" applyAlignment="1">
      <alignment horizontal="center" vertical="center"/>
    </xf>
    <xf numFmtId="0" fontId="71" fillId="27" borderId="30" xfId="0" applyFont="1" applyFill="1" applyBorder="1" applyAlignment="1">
      <alignment horizontal="center" vertical="center"/>
    </xf>
    <xf numFmtId="0" fontId="71" fillId="27" borderId="53" xfId="0" applyFont="1" applyFill="1" applyBorder="1" applyAlignment="1">
      <alignment horizontal="center" vertical="center"/>
    </xf>
    <xf numFmtId="0" fontId="68" fillId="27" borderId="49" xfId="0" applyFont="1" applyFill="1" applyBorder="1" applyAlignment="1">
      <alignment horizontal="center" vertical="center"/>
    </xf>
    <xf numFmtId="0" fontId="71" fillId="27" borderId="39" xfId="0" applyFont="1" applyFill="1" applyBorder="1" applyAlignment="1">
      <alignment horizontal="center" vertical="center"/>
    </xf>
    <xf numFmtId="0" fontId="25" fillId="0" borderId="59" xfId="0" applyFont="1" applyBorder="1" applyAlignment="1">
      <alignment horizontal="center" vertical="center"/>
    </xf>
    <xf numFmtId="0" fontId="25" fillId="0" borderId="65" xfId="0" applyFont="1" applyFill="1" applyBorder="1" applyAlignment="1">
      <alignment vertical="center"/>
    </xf>
    <xf numFmtId="0" fontId="25" fillId="0" borderId="66" xfId="0" applyFont="1" applyFill="1" applyBorder="1" applyAlignment="1">
      <alignment horizontal="center" vertical="center"/>
    </xf>
    <xf numFmtId="0" fontId="25" fillId="24" borderId="15" xfId="0" applyFont="1" applyFill="1" applyBorder="1" applyAlignment="1">
      <alignment horizontal="center" vertical="center"/>
    </xf>
    <xf numFmtId="0" fontId="25" fillId="24" borderId="28" xfId="0" applyFont="1" applyFill="1" applyBorder="1" applyAlignment="1">
      <alignment vertical="center"/>
    </xf>
    <xf numFmtId="0" fontId="25" fillId="24" borderId="17" xfId="0" applyFont="1" applyFill="1" applyBorder="1" applyAlignment="1">
      <alignment vertical="center"/>
    </xf>
    <xf numFmtId="0" fontId="25" fillId="0" borderId="67" xfId="0" applyFont="1" applyFill="1" applyBorder="1" applyAlignment="1">
      <alignment horizontal="center" vertical="center"/>
    </xf>
    <xf numFmtId="0" fontId="25" fillId="0" borderId="53" xfId="0" applyFont="1" applyFill="1" applyBorder="1" applyAlignment="1">
      <alignment horizontal="center" vertical="center"/>
    </xf>
    <xf numFmtId="0" fontId="25" fillId="0" borderId="68" xfId="0" applyFont="1" applyFill="1" applyBorder="1" applyAlignment="1">
      <alignment horizontal="center" vertical="center"/>
    </xf>
    <xf numFmtId="0" fontId="27" fillId="0" borderId="69" xfId="0" applyFont="1" applyBorder="1" applyAlignment="1">
      <alignment horizontal="center" vertical="center"/>
    </xf>
    <xf numFmtId="0" fontId="25" fillId="0" borderId="70" xfId="0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center" vertical="center"/>
    </xf>
    <xf numFmtId="0" fontId="25" fillId="0" borderId="51" xfId="0" applyFont="1" applyFill="1" applyBorder="1" applyAlignment="1">
      <alignment horizontal="center" vertical="center"/>
    </xf>
    <xf numFmtId="0" fontId="27" fillId="0" borderId="71" xfId="0" applyFont="1" applyBorder="1" applyAlignment="1">
      <alignment horizontal="center" vertical="center"/>
    </xf>
    <xf numFmtId="0" fontId="25" fillId="0" borderId="72" xfId="0" applyFont="1" applyFill="1" applyBorder="1" applyAlignment="1">
      <alignment horizontal="center" vertical="center"/>
    </xf>
    <xf numFmtId="0" fontId="1" fillId="0" borderId="0" xfId="55">
      <alignment/>
      <protection/>
    </xf>
    <xf numFmtId="0" fontId="40" fillId="0" borderId="0" xfId="55" applyFont="1">
      <alignment/>
      <protection/>
    </xf>
    <xf numFmtId="0" fontId="40" fillId="0" borderId="0" xfId="55" applyFont="1" applyBorder="1">
      <alignment/>
      <protection/>
    </xf>
    <xf numFmtId="0" fontId="42" fillId="0" borderId="0" xfId="55" applyFont="1">
      <alignment/>
      <protection/>
    </xf>
    <xf numFmtId="0" fontId="72" fillId="0" borderId="0" xfId="0" applyFont="1" applyAlignment="1">
      <alignment/>
    </xf>
    <xf numFmtId="0" fontId="72" fillId="0" borderId="0" xfId="0" applyFont="1" applyAlignment="1">
      <alignment horizontal="center"/>
    </xf>
    <xf numFmtId="0" fontId="42" fillId="0" borderId="0" xfId="55" applyFont="1" applyFill="1">
      <alignment/>
      <protection/>
    </xf>
    <xf numFmtId="0" fontId="73" fillId="0" borderId="66" xfId="0" applyFont="1" applyBorder="1" applyAlignment="1">
      <alignment horizontal="center" vertical="center" wrapText="1"/>
    </xf>
    <xf numFmtId="0" fontId="73" fillId="0" borderId="65" xfId="0" applyFont="1" applyBorder="1" applyAlignment="1">
      <alignment horizontal="center" vertical="center" wrapText="1"/>
    </xf>
    <xf numFmtId="0" fontId="73" fillId="0" borderId="65" xfId="0" applyFont="1" applyBorder="1" applyAlignment="1">
      <alignment horizontal="center"/>
    </xf>
    <xf numFmtId="0" fontId="74" fillId="0" borderId="0" xfId="0" applyFont="1" applyAlignment="1">
      <alignment/>
    </xf>
    <xf numFmtId="0" fontId="73" fillId="0" borderId="66" xfId="0" applyFont="1" applyBorder="1" applyAlignment="1">
      <alignment horizontal="center"/>
    </xf>
    <xf numFmtId="0" fontId="42" fillId="0" borderId="0" xfId="55" applyFont="1" applyBorder="1">
      <alignment/>
      <protection/>
    </xf>
    <xf numFmtId="0" fontId="7" fillId="0" borderId="0" xfId="55" applyFont="1" applyFill="1" applyBorder="1">
      <alignment/>
      <protection/>
    </xf>
    <xf numFmtId="0" fontId="40" fillId="0" borderId="0" xfId="55" applyFont="1" applyFill="1" applyBorder="1">
      <alignment/>
      <protection/>
    </xf>
    <xf numFmtId="0" fontId="72" fillId="0" borderId="43" xfId="0" applyFont="1" applyBorder="1" applyAlignment="1">
      <alignment horizontal="center" vertical="center"/>
    </xf>
    <xf numFmtId="0" fontId="72" fillId="0" borderId="73" xfId="0" applyFont="1" applyBorder="1" applyAlignment="1">
      <alignment horizontal="center" vertical="center"/>
    </xf>
    <xf numFmtId="0" fontId="3" fillId="0" borderId="73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7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4" fillId="0" borderId="0" xfId="55" applyFont="1">
      <alignment/>
      <protection/>
    </xf>
    <xf numFmtId="0" fontId="73" fillId="0" borderId="30" xfId="0" applyFont="1" applyBorder="1" applyAlignment="1">
      <alignment horizontal="center"/>
    </xf>
    <xf numFmtId="0" fontId="3" fillId="0" borderId="30" xfId="0" applyFont="1" applyBorder="1" applyAlignment="1">
      <alignment vertical="center"/>
    </xf>
    <xf numFmtId="0" fontId="31" fillId="0" borderId="10" xfId="0" applyFont="1" applyFill="1" applyBorder="1" applyAlignment="1">
      <alignment vertical="center"/>
    </xf>
    <xf numFmtId="0" fontId="25" fillId="26" borderId="0" xfId="0" applyFont="1" applyFill="1" applyBorder="1" applyAlignment="1">
      <alignment/>
    </xf>
    <xf numFmtId="0" fontId="0" fillId="26" borderId="0" xfId="0" applyFill="1" applyBorder="1" applyAlignment="1">
      <alignment/>
    </xf>
    <xf numFmtId="0" fontId="3" fillId="26" borderId="0" xfId="0" applyFont="1" applyFill="1" applyBorder="1" applyAlignment="1">
      <alignment horizontal="center" vertical="center"/>
    </xf>
    <xf numFmtId="0" fontId="3" fillId="26" borderId="0" xfId="0" applyFont="1" applyFill="1" applyBorder="1" applyAlignment="1">
      <alignment vertical="center" wrapText="1"/>
    </xf>
    <xf numFmtId="0" fontId="4" fillId="26" borderId="0" xfId="0" applyFont="1" applyFill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5" fillId="0" borderId="74" xfId="0" applyFont="1" applyFill="1" applyBorder="1" applyAlignment="1">
      <alignment vertical="center"/>
    </xf>
    <xf numFmtId="0" fontId="25" fillId="0" borderId="50" xfId="0" applyFont="1" applyFill="1" applyBorder="1" applyAlignment="1">
      <alignment vertical="center"/>
    </xf>
    <xf numFmtId="0" fontId="25" fillId="0" borderId="75" xfId="0" applyFont="1" applyFill="1" applyBorder="1" applyAlignment="1">
      <alignment vertical="center"/>
    </xf>
    <xf numFmtId="0" fontId="25" fillId="0" borderId="46" xfId="0" applyFont="1" applyFill="1" applyBorder="1" applyAlignment="1">
      <alignment horizontal="left" vertical="center"/>
    </xf>
    <xf numFmtId="0" fontId="25" fillId="0" borderId="43" xfId="0" applyFont="1" applyFill="1" applyBorder="1" applyAlignment="1">
      <alignment horizontal="left" vertical="center"/>
    </xf>
    <xf numFmtId="0" fontId="25" fillId="0" borderId="70" xfId="0" applyFont="1" applyFill="1" applyBorder="1" applyAlignment="1">
      <alignment horizontal="left" vertical="center"/>
    </xf>
    <xf numFmtId="0" fontId="75" fillId="0" borderId="0" xfId="0" applyFont="1" applyBorder="1" applyAlignment="1">
      <alignment/>
    </xf>
    <xf numFmtId="0" fontId="75" fillId="0" borderId="0" xfId="0" applyFont="1" applyAlignment="1">
      <alignment horizontal="center"/>
    </xf>
    <xf numFmtId="0" fontId="75" fillId="0" borderId="0" xfId="0" applyFont="1" applyAlignment="1">
      <alignment/>
    </xf>
    <xf numFmtId="164" fontId="76" fillId="0" borderId="0" xfId="0" applyNumberFormat="1" applyFont="1" applyFill="1" applyBorder="1" applyAlignment="1">
      <alignment horizontal="center"/>
    </xf>
    <xf numFmtId="0" fontId="76" fillId="0" borderId="0" xfId="0" applyFont="1" applyBorder="1" applyAlignment="1">
      <alignment/>
    </xf>
    <xf numFmtId="0" fontId="76" fillId="0" borderId="0" xfId="0" applyFont="1" applyAlignment="1">
      <alignment horizontal="center"/>
    </xf>
    <xf numFmtId="0" fontId="76" fillId="0" borderId="0" xfId="0" applyFont="1" applyAlignment="1">
      <alignment/>
    </xf>
    <xf numFmtId="0" fontId="75" fillId="20" borderId="0" xfId="0" applyFont="1" applyFill="1" applyBorder="1" applyAlignment="1">
      <alignment/>
    </xf>
    <xf numFmtId="0" fontId="75" fillId="20" borderId="0" xfId="0" applyFont="1" applyFill="1" applyAlignment="1">
      <alignment horizontal="center"/>
    </xf>
    <xf numFmtId="0" fontId="75" fillId="20" borderId="0" xfId="0" applyFont="1" applyFill="1" applyAlignment="1">
      <alignment/>
    </xf>
    <xf numFmtId="1" fontId="25" fillId="27" borderId="0" xfId="0" applyNumberFormat="1" applyFont="1" applyFill="1" applyBorder="1" applyAlignment="1">
      <alignment horizontal="center"/>
    </xf>
    <xf numFmtId="0" fontId="75" fillId="27" borderId="0" xfId="0" applyFont="1" applyFill="1" applyBorder="1" applyAlignment="1">
      <alignment/>
    </xf>
    <xf numFmtId="0" fontId="75" fillId="27" borderId="0" xfId="0" applyFont="1" applyFill="1" applyBorder="1" applyAlignment="1">
      <alignment/>
    </xf>
    <xf numFmtId="0" fontId="75" fillId="27" borderId="0" xfId="0" applyFont="1" applyFill="1" applyAlignment="1">
      <alignment horizontal="center"/>
    </xf>
    <xf numFmtId="0" fontId="75" fillId="27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39" fillId="0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76" fillId="0" borderId="0" xfId="0" applyFont="1" applyAlignment="1">
      <alignment/>
    </xf>
    <xf numFmtId="0" fontId="75" fillId="0" borderId="0" xfId="0" applyFont="1" applyAlignment="1">
      <alignment/>
    </xf>
    <xf numFmtId="0" fontId="75" fillId="0" borderId="0" xfId="0" applyFont="1" applyBorder="1" applyAlignment="1">
      <alignment/>
    </xf>
    <xf numFmtId="0" fontId="40" fillId="0" borderId="0" xfId="55" applyFont="1" applyFill="1">
      <alignment/>
      <protection/>
    </xf>
    <xf numFmtId="0" fontId="72" fillId="0" borderId="30" xfId="0" applyFont="1" applyBorder="1" applyAlignment="1">
      <alignment horizontal="center" vertical="center"/>
    </xf>
    <xf numFmtId="0" fontId="72" fillId="0" borderId="31" xfId="0" applyFont="1" applyBorder="1" applyAlignment="1">
      <alignment horizontal="center" vertical="center"/>
    </xf>
    <xf numFmtId="165" fontId="72" fillId="0" borderId="31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3" fillId="0" borderId="0" xfId="55" applyFont="1" applyFill="1" applyBorder="1">
      <alignment/>
      <protection/>
    </xf>
    <xf numFmtId="0" fontId="0" fillId="0" borderId="0" xfId="0" applyFont="1" applyBorder="1" applyAlignment="1">
      <alignment/>
    </xf>
    <xf numFmtId="165" fontId="72" fillId="0" borderId="73" xfId="0" applyNumberFormat="1" applyFont="1" applyBorder="1" applyAlignment="1">
      <alignment horizontal="center" vertical="center"/>
    </xf>
    <xf numFmtId="0" fontId="3" fillId="0" borderId="73" xfId="0" applyFont="1" applyBorder="1" applyAlignment="1">
      <alignment horizontal="left" vertic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75" fillId="27" borderId="0" xfId="0" applyFont="1" applyFill="1" applyAlignment="1">
      <alignment/>
    </xf>
    <xf numFmtId="164" fontId="75" fillId="0" borderId="0" xfId="0" applyNumberFormat="1" applyFont="1" applyFill="1" applyBorder="1" applyAlignment="1">
      <alignment horizontal="center"/>
    </xf>
    <xf numFmtId="0" fontId="75" fillId="27" borderId="0" xfId="0" applyFont="1" applyFill="1" applyAlignment="1">
      <alignment horizontal="center"/>
    </xf>
    <xf numFmtId="164" fontId="77" fillId="0" borderId="0" xfId="0" applyNumberFormat="1" applyFont="1" applyFill="1" applyBorder="1" applyAlignment="1">
      <alignment horizontal="center"/>
    </xf>
    <xf numFmtId="0" fontId="77" fillId="0" borderId="0" xfId="0" applyFont="1" applyFill="1" applyBorder="1" applyAlignment="1">
      <alignment/>
    </xf>
    <xf numFmtId="0" fontId="77" fillId="0" borderId="0" xfId="0" applyFont="1" applyFill="1" applyAlignment="1">
      <alignment horizontal="center"/>
    </xf>
    <xf numFmtId="0" fontId="77" fillId="0" borderId="0" xfId="0" applyFont="1" applyFill="1" applyAlignment="1">
      <alignment/>
    </xf>
    <xf numFmtId="0" fontId="78" fillId="0" borderId="0" xfId="0" applyFont="1" applyAlignment="1">
      <alignment/>
    </xf>
    <xf numFmtId="0" fontId="78" fillId="0" borderId="0" xfId="0" applyFont="1" applyAlignment="1">
      <alignment/>
    </xf>
    <xf numFmtId="164" fontId="78" fillId="0" borderId="0" xfId="0" applyNumberFormat="1" applyFont="1" applyFill="1" applyBorder="1" applyAlignment="1">
      <alignment horizontal="center"/>
    </xf>
    <xf numFmtId="0" fontId="78" fillId="0" borderId="0" xfId="0" applyFont="1" applyBorder="1" applyAlignment="1">
      <alignment/>
    </xf>
    <xf numFmtId="0" fontId="78" fillId="0" borderId="0" xfId="0" applyFont="1" applyAlignment="1">
      <alignment horizontal="center"/>
    </xf>
    <xf numFmtId="0" fontId="78" fillId="0" borderId="0" xfId="0" applyFont="1" applyFill="1" applyBorder="1" applyAlignment="1">
      <alignment/>
    </xf>
    <xf numFmtId="0" fontId="25" fillId="0" borderId="0" xfId="0" applyFont="1" applyAlignment="1">
      <alignment horizontal="center" vertical="center"/>
    </xf>
    <xf numFmtId="164" fontId="76" fillId="0" borderId="0" xfId="0" applyNumberFormat="1" applyFont="1" applyAlignment="1" quotePrefix="1">
      <alignment horizontal="center" vertical="center"/>
    </xf>
    <xf numFmtId="164" fontId="75" fillId="0" borderId="0" xfId="0" applyNumberFormat="1" applyFont="1" applyAlignment="1">
      <alignment horizontal="center" vertical="center"/>
    </xf>
    <xf numFmtId="164" fontId="75" fillId="20" borderId="0" xfId="0" applyNumberFormat="1" applyFont="1" applyFill="1" applyAlignment="1">
      <alignment horizontal="center" vertical="center"/>
    </xf>
    <xf numFmtId="164" fontId="78" fillId="0" borderId="0" xfId="0" applyNumberFormat="1" applyFont="1" applyAlignment="1" quotePrefix="1">
      <alignment horizontal="center" vertical="center"/>
    </xf>
    <xf numFmtId="164" fontId="78" fillId="0" borderId="0" xfId="0" applyNumberFormat="1" applyFont="1" applyFill="1" applyBorder="1" applyAlignment="1" quotePrefix="1">
      <alignment horizontal="center" vertical="center" wrapText="1"/>
    </xf>
    <xf numFmtId="164" fontId="75" fillId="0" borderId="0" xfId="0" applyNumberFormat="1" applyFont="1" applyBorder="1" applyAlignment="1">
      <alignment horizontal="center" vertical="center"/>
    </xf>
    <xf numFmtId="164" fontId="75" fillId="27" borderId="0" xfId="0" applyNumberFormat="1" applyFont="1" applyFill="1" applyBorder="1" applyAlignment="1">
      <alignment horizontal="center" vertical="center"/>
    </xf>
    <xf numFmtId="164" fontId="77" fillId="0" borderId="0" xfId="0" applyNumberFormat="1" applyFont="1" applyFill="1" applyAlignment="1">
      <alignment horizontal="center" vertical="center"/>
    </xf>
    <xf numFmtId="0" fontId="39" fillId="0" borderId="0" xfId="0" applyFont="1" applyFill="1" applyAlignment="1" quotePrefix="1">
      <alignment horizontal="center" vertical="center"/>
    </xf>
    <xf numFmtId="164" fontId="39" fillId="0" borderId="0" xfId="0" applyNumberFormat="1" applyFont="1" applyFill="1" applyAlignment="1" quotePrefix="1">
      <alignment horizontal="center" vertical="center"/>
    </xf>
    <xf numFmtId="0" fontId="39" fillId="0" borderId="0" xfId="0" applyFont="1" applyFill="1" applyBorder="1" applyAlignment="1" quotePrefix="1">
      <alignment horizontal="center" vertical="center"/>
    </xf>
    <xf numFmtId="164" fontId="39" fillId="0" borderId="0" xfId="0" applyNumberFormat="1" applyFont="1" applyFill="1" applyBorder="1" applyAlignment="1" quotePrefix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164" fontId="25" fillId="0" borderId="0" xfId="0" applyNumberFormat="1" applyFont="1" applyFill="1" applyBorder="1" applyAlignment="1">
      <alignment horizontal="center" vertical="center"/>
    </xf>
    <xf numFmtId="0" fontId="75" fillId="27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30" xfId="0" applyFont="1" applyBorder="1" applyAlignment="1">
      <alignment/>
    </xf>
    <xf numFmtId="0" fontId="3" fillId="0" borderId="30" xfId="0" applyFont="1" applyFill="1" applyBorder="1" applyAlignment="1">
      <alignment/>
    </xf>
    <xf numFmtId="0" fontId="0" fillId="0" borderId="0" xfId="0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20" fontId="26" fillId="0" borderId="0" xfId="0" applyNumberFormat="1" applyFont="1" applyFill="1" applyBorder="1" applyAlignment="1">
      <alignment/>
    </xf>
    <xf numFmtId="0" fontId="79" fillId="0" borderId="0" xfId="0" applyFont="1" applyAlignment="1">
      <alignment/>
    </xf>
    <xf numFmtId="0" fontId="74" fillId="0" borderId="0" xfId="0" applyFont="1" applyAlignment="1">
      <alignment/>
    </xf>
    <xf numFmtId="0" fontId="0" fillId="0" borderId="0" xfId="0" applyAlignment="1">
      <alignment horizontal="left"/>
    </xf>
    <xf numFmtId="0" fontId="37" fillId="0" borderId="31" xfId="0" applyFont="1" applyBorder="1" applyAlignment="1">
      <alignment horizontal="left" vertical="center"/>
    </xf>
    <xf numFmtId="0" fontId="34" fillId="0" borderId="31" xfId="0" applyFont="1" applyBorder="1" applyAlignment="1">
      <alignment horizontal="left"/>
    </xf>
    <xf numFmtId="0" fontId="34" fillId="0" borderId="31" xfId="0" applyFont="1" applyFill="1" applyBorder="1" applyAlignment="1">
      <alignment horizontal="left"/>
    </xf>
    <xf numFmtId="0" fontId="40" fillId="0" borderId="0" xfId="55" applyFont="1" applyBorder="1" applyAlignment="1">
      <alignment horizontal="left"/>
      <protection/>
    </xf>
    <xf numFmtId="165" fontId="80" fillId="0" borderId="50" xfId="0" applyNumberFormat="1" applyFont="1" applyBorder="1" applyAlignment="1">
      <alignment horizontal="center" vertical="center"/>
    </xf>
    <xf numFmtId="0" fontId="79" fillId="0" borderId="0" xfId="0" applyFont="1" applyFill="1" applyBorder="1" applyAlignment="1">
      <alignment/>
    </xf>
    <xf numFmtId="0" fontId="79" fillId="0" borderId="0" xfId="0" applyFont="1" applyFill="1" applyBorder="1" applyAlignment="1">
      <alignment horizontal="left"/>
    </xf>
    <xf numFmtId="0" fontId="41" fillId="0" borderId="0" xfId="55" applyFont="1" applyFill="1" applyBorder="1" applyAlignment="1">
      <alignment/>
      <protection/>
    </xf>
    <xf numFmtId="0" fontId="74" fillId="0" borderId="0" xfId="0" applyFont="1" applyFill="1" applyBorder="1" applyAlignment="1">
      <alignment/>
    </xf>
    <xf numFmtId="0" fontId="42" fillId="0" borderId="0" xfId="55" applyFont="1" applyFill="1" applyBorder="1" applyAlignment="1">
      <alignment/>
      <protection/>
    </xf>
    <xf numFmtId="0" fontId="42" fillId="0" borderId="0" xfId="55" applyFont="1" applyFill="1" applyBorder="1" applyAlignment="1" quotePrefix="1">
      <alignment/>
      <protection/>
    </xf>
    <xf numFmtId="0" fontId="72" fillId="0" borderId="0" xfId="0" applyFont="1" applyFill="1" applyBorder="1" applyAlignment="1">
      <alignment/>
    </xf>
    <xf numFmtId="0" fontId="81" fillId="0" borderId="0" xfId="0" applyFont="1" applyFill="1" applyBorder="1" applyAlignment="1">
      <alignment horizontal="center"/>
    </xf>
    <xf numFmtId="0" fontId="43" fillId="0" borderId="0" xfId="55" applyFont="1" applyFill="1" applyBorder="1" applyAlignment="1">
      <alignment horizontal="center"/>
      <protection/>
    </xf>
    <xf numFmtId="0" fontId="75" fillId="0" borderId="0" xfId="0" applyFont="1" applyFill="1" applyBorder="1" applyAlignment="1">
      <alignment horizontal="center"/>
    </xf>
    <xf numFmtId="0" fontId="74" fillId="0" borderId="0" xfId="0" applyFont="1" applyFill="1" applyBorder="1" applyAlignment="1">
      <alignment vertical="center"/>
    </xf>
    <xf numFmtId="0" fontId="1" fillId="0" borderId="0" xfId="55" applyFill="1" applyBorder="1">
      <alignment/>
      <protection/>
    </xf>
    <xf numFmtId="0" fontId="0" fillId="0" borderId="0" xfId="0" applyFill="1" applyBorder="1" applyAlignment="1">
      <alignment horizontal="center"/>
    </xf>
    <xf numFmtId="0" fontId="76" fillId="0" borderId="0" xfId="0" applyFont="1" applyFill="1" applyBorder="1" applyAlignment="1" quotePrefix="1">
      <alignment horizontal="center"/>
    </xf>
    <xf numFmtId="0" fontId="42" fillId="0" borderId="0" xfId="55" applyFont="1" applyFill="1" applyBorder="1">
      <alignment/>
      <protection/>
    </xf>
    <xf numFmtId="0" fontId="0" fillId="0" borderId="0" xfId="0" applyFill="1" applyBorder="1" applyAlignment="1">
      <alignment horizontal="left"/>
    </xf>
    <xf numFmtId="165" fontId="72" fillId="0" borderId="30" xfId="0" applyNumberFormat="1" applyFont="1" applyBorder="1" applyAlignment="1">
      <alignment horizontal="center" vertical="center"/>
    </xf>
    <xf numFmtId="165" fontId="72" fillId="0" borderId="0" xfId="0" applyNumberFormat="1" applyFont="1" applyBorder="1" applyAlignment="1">
      <alignment horizontal="center" vertical="center"/>
    </xf>
    <xf numFmtId="0" fontId="73" fillId="0" borderId="30" xfId="0" applyFont="1" applyBorder="1" applyAlignment="1">
      <alignment horizontal="center" vertical="center" wrapText="1"/>
    </xf>
    <xf numFmtId="0" fontId="74" fillId="0" borderId="30" xfId="0" applyFont="1" applyBorder="1" applyAlignment="1">
      <alignment/>
    </xf>
    <xf numFmtId="0" fontId="42" fillId="0" borderId="30" xfId="55" applyFont="1" applyBorder="1">
      <alignment/>
      <protection/>
    </xf>
    <xf numFmtId="0" fontId="3" fillId="0" borderId="30" xfId="55" applyFont="1" applyFill="1" applyBorder="1">
      <alignment/>
      <protection/>
    </xf>
    <xf numFmtId="0" fontId="3" fillId="0" borderId="30" xfId="0" applyFont="1" applyBorder="1" applyAlignment="1">
      <alignment horizontal="left" vertical="center"/>
    </xf>
    <xf numFmtId="0" fontId="3" fillId="26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82" fillId="28" borderId="0" xfId="0" applyFont="1" applyFill="1" applyBorder="1" applyAlignment="1">
      <alignment/>
    </xf>
    <xf numFmtId="0" fontId="83" fillId="28" borderId="0" xfId="0" applyFont="1" applyFill="1" applyBorder="1" applyAlignment="1">
      <alignment/>
    </xf>
    <xf numFmtId="0" fontId="84" fillId="28" borderId="0" xfId="0" applyFont="1" applyFill="1" applyBorder="1" applyAlignment="1">
      <alignment horizontal="center" vertical="center"/>
    </xf>
    <xf numFmtId="0" fontId="84" fillId="28" borderId="0" xfId="0" applyFont="1" applyFill="1" applyBorder="1" applyAlignment="1">
      <alignment vertical="center" wrapText="1"/>
    </xf>
    <xf numFmtId="0" fontId="85" fillId="28" borderId="0" xfId="0" applyFont="1" applyFill="1" applyBorder="1" applyAlignment="1">
      <alignment horizontal="center" vertical="center"/>
    </xf>
    <xf numFmtId="0" fontId="86" fillId="28" borderId="0" xfId="0" applyFont="1" applyFill="1" applyBorder="1" applyAlignment="1">
      <alignment horizontal="center" vertical="center"/>
    </xf>
    <xf numFmtId="0" fontId="84" fillId="28" borderId="0" xfId="0" applyFont="1" applyFill="1" applyBorder="1" applyAlignment="1">
      <alignment vertical="center"/>
    </xf>
    <xf numFmtId="0" fontId="87" fillId="28" borderId="0" xfId="0" applyFont="1" applyFill="1" applyBorder="1" applyAlignment="1">
      <alignment horizontal="center" vertical="center"/>
    </xf>
    <xf numFmtId="0" fontId="88" fillId="28" borderId="0" xfId="0" applyFont="1" applyFill="1" applyBorder="1" applyAlignment="1">
      <alignment horizontal="center" vertical="center"/>
    </xf>
    <xf numFmtId="0" fontId="82" fillId="28" borderId="0" xfId="0" applyFont="1" applyFill="1" applyBorder="1" applyAlignment="1">
      <alignment/>
    </xf>
    <xf numFmtId="0" fontId="82" fillId="28" borderId="0" xfId="0" applyFont="1" applyFill="1" applyBorder="1" applyAlignment="1">
      <alignment horizontal="center" vertical="center"/>
    </xf>
    <xf numFmtId="0" fontId="89" fillId="28" borderId="0" xfId="0" applyFont="1" applyFill="1" applyBorder="1" applyAlignment="1">
      <alignment horizontal="center" vertical="center"/>
    </xf>
    <xf numFmtId="0" fontId="84" fillId="28" borderId="0" xfId="0" applyFont="1" applyFill="1" applyBorder="1" applyAlignment="1">
      <alignment horizontal="left" vertical="center" wrapText="1"/>
    </xf>
    <xf numFmtId="0" fontId="25" fillId="26" borderId="25" xfId="0" applyFont="1" applyFill="1" applyBorder="1" applyAlignment="1">
      <alignment/>
    </xf>
    <xf numFmtId="0" fontId="25" fillId="26" borderId="66" xfId="0" applyFont="1" applyFill="1" applyBorder="1" applyAlignment="1">
      <alignment/>
    </xf>
    <xf numFmtId="0" fontId="25" fillId="26" borderId="66" xfId="0" applyFont="1" applyFill="1" applyBorder="1" applyAlignment="1">
      <alignment horizontal="center" vertical="center"/>
    </xf>
    <xf numFmtId="0" fontId="27" fillId="26" borderId="66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165" fontId="25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25" fillId="0" borderId="74" xfId="0" applyFont="1" applyBorder="1" applyAlignment="1">
      <alignment horizontal="left" vertical="center"/>
    </xf>
    <xf numFmtId="0" fontId="25" fillId="0" borderId="52" xfId="0" applyFont="1" applyBorder="1" applyAlignment="1">
      <alignment horizontal="left" vertical="center"/>
    </xf>
    <xf numFmtId="0" fontId="25" fillId="0" borderId="18" xfId="0" applyFont="1" applyFill="1" applyBorder="1" applyAlignment="1">
      <alignment horizontal="left" vertical="center"/>
    </xf>
    <xf numFmtId="0" fontId="25" fillId="0" borderId="20" xfId="0" applyFont="1" applyFill="1" applyBorder="1" applyAlignment="1">
      <alignment horizontal="left" vertical="center"/>
    </xf>
    <xf numFmtId="0" fontId="28" fillId="0" borderId="15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60" xfId="0" applyFont="1" applyFill="1" applyBorder="1" applyAlignment="1">
      <alignment horizontal="center" vertical="center"/>
    </xf>
    <xf numFmtId="0" fontId="31" fillId="0" borderId="76" xfId="0" applyFont="1" applyFill="1" applyBorder="1" applyAlignment="1">
      <alignment horizontal="center" vertical="center"/>
    </xf>
    <xf numFmtId="0" fontId="31" fillId="0" borderId="77" xfId="0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24" borderId="78" xfId="0" applyFont="1" applyFill="1" applyBorder="1" applyAlignment="1">
      <alignment horizontal="left" vertical="center"/>
    </xf>
    <xf numFmtId="0" fontId="25" fillId="24" borderId="73" xfId="0" applyFont="1" applyFill="1" applyBorder="1" applyAlignment="1">
      <alignment horizontal="left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79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50" xfId="0" applyFont="1" applyBorder="1" applyAlignment="1">
      <alignment horizontal="left" vertical="center"/>
    </xf>
    <xf numFmtId="0" fontId="25" fillId="0" borderId="23" xfId="0" applyFont="1" applyBorder="1" applyAlignment="1">
      <alignment horizontal="left" vertical="center"/>
    </xf>
    <xf numFmtId="0" fontId="25" fillId="0" borderId="75" xfId="0" applyFont="1" applyBorder="1" applyAlignment="1">
      <alignment horizontal="left" vertical="center"/>
    </xf>
    <xf numFmtId="0" fontId="25" fillId="0" borderId="29" xfId="0" applyFont="1" applyBorder="1" applyAlignment="1">
      <alignment horizontal="left" vertical="center"/>
    </xf>
    <xf numFmtId="0" fontId="27" fillId="0" borderId="15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28" fillId="0" borderId="28" xfId="0" applyFont="1" applyBorder="1" applyAlignment="1">
      <alignment horizontal="center" vertical="center"/>
    </xf>
    <xf numFmtId="0" fontId="3" fillId="0" borderId="5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90" fillId="0" borderId="32" xfId="0" applyFont="1" applyBorder="1" applyAlignment="1">
      <alignment horizontal="center" vertical="center"/>
    </xf>
    <xf numFmtId="0" fontId="90" fillId="0" borderId="22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0" fontId="90" fillId="0" borderId="33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91" fillId="0" borderId="36" xfId="0" applyFont="1" applyFill="1" applyBorder="1" applyAlignment="1">
      <alignment horizontal="center" vertical="center"/>
    </xf>
    <xf numFmtId="0" fontId="91" fillId="0" borderId="24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 wrapText="1"/>
    </xf>
    <xf numFmtId="0" fontId="3" fillId="0" borderId="81" xfId="0" applyFont="1" applyFill="1" applyBorder="1" applyAlignment="1">
      <alignment horizontal="left" vertical="center" wrapText="1"/>
    </xf>
    <xf numFmtId="0" fontId="91" fillId="0" borderId="59" xfId="0" applyFont="1" applyFill="1" applyBorder="1" applyAlignment="1">
      <alignment horizontal="center" vertical="center"/>
    </xf>
    <xf numFmtId="0" fontId="27" fillId="0" borderId="42" xfId="0" applyFont="1" applyFill="1" applyBorder="1" applyAlignment="1">
      <alignment horizontal="center" vertical="center"/>
    </xf>
    <xf numFmtId="0" fontId="27" fillId="0" borderId="40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/>
    </xf>
    <xf numFmtId="0" fontId="35" fillId="0" borderId="82" xfId="0" applyFont="1" applyBorder="1" applyAlignment="1">
      <alignment horizontal="center"/>
    </xf>
    <xf numFmtId="0" fontId="35" fillId="0" borderId="83" xfId="0" applyFont="1" applyBorder="1" applyAlignment="1">
      <alignment horizontal="center"/>
    </xf>
    <xf numFmtId="0" fontId="35" fillId="0" borderId="65" xfId="0" applyFont="1" applyBorder="1" applyAlignment="1">
      <alignment horizontal="center"/>
    </xf>
    <xf numFmtId="0" fontId="36" fillId="0" borderId="84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60" xfId="0" applyFont="1" applyBorder="1" applyAlignment="1">
      <alignment horizontal="center"/>
    </xf>
    <xf numFmtId="0" fontId="36" fillId="0" borderId="78" xfId="0" applyFont="1" applyBorder="1" applyAlignment="1">
      <alignment horizontal="center"/>
    </xf>
    <xf numFmtId="0" fontId="36" fillId="0" borderId="21" xfId="0" applyFont="1" applyBorder="1" applyAlignment="1">
      <alignment horizontal="center"/>
    </xf>
    <xf numFmtId="0" fontId="36" fillId="0" borderId="73" xfId="0" applyFont="1" applyBorder="1" applyAlignment="1">
      <alignment horizontal="center"/>
    </xf>
    <xf numFmtId="0" fontId="34" fillId="0" borderId="50" xfId="0" applyFont="1" applyBorder="1" applyAlignment="1">
      <alignment horizontal="center" vertical="center"/>
    </xf>
    <xf numFmtId="0" fontId="34" fillId="0" borderId="49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79" fillId="0" borderId="0" xfId="0" applyFont="1" applyAlignment="1">
      <alignment horizontal="center"/>
    </xf>
    <xf numFmtId="0" fontId="7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agle Crest Tee Times-Pairings.xlsx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1"/>
  <sheetViews>
    <sheetView tabSelected="1" zoomScalePageLayoutView="0" workbookViewId="0" topLeftCell="A1">
      <selection activeCell="M15" sqref="M15"/>
    </sheetView>
  </sheetViews>
  <sheetFormatPr defaultColWidth="11.00390625" defaultRowHeight="12.75"/>
  <cols>
    <col min="1" max="1" width="0.875" style="19" customWidth="1"/>
    <col min="2" max="2" width="3.00390625" style="19" customWidth="1"/>
    <col min="3" max="4" width="14.00390625" style="19" customWidth="1"/>
    <col min="5" max="7" width="6.25390625" style="19" customWidth="1"/>
    <col min="8" max="8" width="1.625" style="19" customWidth="1"/>
    <col min="9" max="9" width="3.875" style="15" customWidth="1"/>
    <col min="10" max="10" width="18.125" style="19" customWidth="1"/>
    <col min="11" max="11" width="17.00390625" style="19" customWidth="1"/>
    <col min="12" max="14" width="6.25390625" style="19" customWidth="1"/>
    <col min="15" max="15" width="0.875" style="19" customWidth="1"/>
    <col min="16" max="33" width="11.00390625" style="19" customWidth="1"/>
    <col min="34" max="40" width="11.00390625" style="94" customWidth="1"/>
    <col min="41" max="16384" width="11.00390625" style="1" customWidth="1"/>
  </cols>
  <sheetData>
    <row r="1" spans="1:15" ht="6" customHeight="1">
      <c r="A1" s="17"/>
      <c r="B1" s="17"/>
      <c r="C1" s="17"/>
      <c r="D1" s="17"/>
      <c r="E1" s="17"/>
      <c r="F1" s="17"/>
      <c r="G1" s="17"/>
      <c r="H1" s="17"/>
      <c r="I1" s="18"/>
      <c r="J1" s="17"/>
      <c r="K1" s="17"/>
      <c r="L1" s="17"/>
      <c r="M1" s="17"/>
      <c r="N1" s="17"/>
      <c r="O1" s="17"/>
    </row>
    <row r="2" spans="1:15" ht="15" customHeight="1">
      <c r="A2" s="20"/>
      <c r="B2" s="384" t="s">
        <v>162</v>
      </c>
      <c r="C2" s="384"/>
      <c r="D2" s="384"/>
      <c r="E2" s="384"/>
      <c r="F2" s="384"/>
      <c r="G2" s="384"/>
      <c r="H2" s="384"/>
      <c r="I2" s="384"/>
      <c r="J2" s="384"/>
      <c r="K2" s="383" t="s">
        <v>163</v>
      </c>
      <c r="L2" s="383"/>
      <c r="M2" s="383"/>
      <c r="N2" s="383"/>
      <c r="O2" s="20"/>
    </row>
    <row r="3" spans="1:15" ht="6" customHeight="1">
      <c r="A3" s="20"/>
      <c r="B3" s="21"/>
      <c r="C3" s="21"/>
      <c r="D3" s="21"/>
      <c r="E3" s="21"/>
      <c r="F3" s="21"/>
      <c r="G3" s="21"/>
      <c r="H3" s="21"/>
      <c r="I3" s="22"/>
      <c r="J3" s="21"/>
      <c r="K3" s="21"/>
      <c r="L3" s="21"/>
      <c r="M3" s="21"/>
      <c r="N3" s="23"/>
      <c r="O3" s="20"/>
    </row>
    <row r="4" spans="1:15" ht="12.75">
      <c r="A4" s="20"/>
      <c r="B4" s="368" t="s">
        <v>159</v>
      </c>
      <c r="C4" s="368"/>
      <c r="D4" s="368"/>
      <c r="E4" s="368"/>
      <c r="F4" s="368"/>
      <c r="G4" s="368"/>
      <c r="H4" s="24"/>
      <c r="I4" s="25"/>
      <c r="J4" s="24" t="s">
        <v>24</v>
      </c>
      <c r="K4" s="24" t="s">
        <v>158</v>
      </c>
      <c r="L4" s="368" t="s">
        <v>157</v>
      </c>
      <c r="M4" s="369"/>
      <c r="N4" s="369"/>
      <c r="O4" s="20"/>
    </row>
    <row r="5" spans="1:15" ht="12.75">
      <c r="A5" s="20"/>
      <c r="B5" s="368" t="s">
        <v>28</v>
      </c>
      <c r="C5" s="368"/>
      <c r="D5" s="368"/>
      <c r="E5" s="368"/>
      <c r="F5" s="368"/>
      <c r="G5" s="368"/>
      <c r="H5" s="24"/>
      <c r="I5" s="25"/>
      <c r="J5" s="24" t="s">
        <v>24</v>
      </c>
      <c r="K5" s="24" t="s">
        <v>164</v>
      </c>
      <c r="L5" s="368" t="s">
        <v>25</v>
      </c>
      <c r="M5" s="369"/>
      <c r="N5" s="369"/>
      <c r="O5" s="20"/>
    </row>
    <row r="6" spans="1:15" ht="6" customHeight="1" thickBot="1">
      <c r="A6" s="17"/>
      <c r="B6" s="21"/>
      <c r="C6" s="21"/>
      <c r="D6" s="21"/>
      <c r="E6" s="21"/>
      <c r="F6" s="21"/>
      <c r="G6" s="21"/>
      <c r="H6" s="21"/>
      <c r="I6" s="22"/>
      <c r="J6" s="21"/>
      <c r="K6" s="21"/>
      <c r="L6" s="21"/>
      <c r="M6" s="21"/>
      <c r="N6" s="21"/>
      <c r="O6" s="17"/>
    </row>
    <row r="7" spans="1:15" ht="12.75" customHeight="1" thickBot="1">
      <c r="A7" s="17"/>
      <c r="B7" s="372" t="s">
        <v>47</v>
      </c>
      <c r="C7" s="373"/>
      <c r="D7" s="374"/>
      <c r="E7" s="374"/>
      <c r="F7" s="374"/>
      <c r="G7" s="375"/>
      <c r="H7" s="21"/>
      <c r="I7" s="364" t="s">
        <v>18</v>
      </c>
      <c r="J7" s="364"/>
      <c r="K7" s="364"/>
      <c r="L7" s="364"/>
      <c r="M7" s="364"/>
      <c r="N7" s="365"/>
      <c r="O7" s="17"/>
    </row>
    <row r="8" spans="1:15" ht="12.75" customHeight="1" thickBot="1">
      <c r="A8" s="17"/>
      <c r="B8" s="42"/>
      <c r="C8" s="362" t="s">
        <v>1</v>
      </c>
      <c r="D8" s="385"/>
      <c r="E8" s="28" t="s">
        <v>26</v>
      </c>
      <c r="F8" s="43" t="s">
        <v>27</v>
      </c>
      <c r="G8" s="28" t="s">
        <v>2</v>
      </c>
      <c r="H8" s="65"/>
      <c r="I8" s="73" t="s">
        <v>23</v>
      </c>
      <c r="J8" s="366" t="s">
        <v>5</v>
      </c>
      <c r="K8" s="367"/>
      <c r="L8" s="217" t="s">
        <v>19</v>
      </c>
      <c r="M8" s="74" t="s">
        <v>20</v>
      </c>
      <c r="N8" s="75" t="s">
        <v>9</v>
      </c>
      <c r="O8" s="66"/>
    </row>
    <row r="9" spans="1:15" ht="12.75" customHeight="1">
      <c r="A9" s="17"/>
      <c r="B9" s="67">
        <v>1</v>
      </c>
      <c r="C9" s="358" t="str">
        <f>'Hole-by-Hole'!B2</f>
        <v>Luke Logan (10)</v>
      </c>
      <c r="D9" s="359"/>
      <c r="E9" s="62">
        <f>'Hole-by-Hole'!X2</f>
        <v>71</v>
      </c>
      <c r="F9" s="59">
        <f>'Hole-by-Hole'!X3</f>
        <v>76</v>
      </c>
      <c r="G9" s="32">
        <f aca="true" t="shared" si="0" ref="G9:G15">E9+F9</f>
        <v>147</v>
      </c>
      <c r="H9" s="21"/>
      <c r="I9" s="88">
        <f>Results!B4</f>
        <v>1</v>
      </c>
      <c r="J9" s="92" t="str">
        <f>Results!C4</f>
        <v>Faith Lutheran</v>
      </c>
      <c r="K9" s="92"/>
      <c r="L9" s="53">
        <f>Results!E4</f>
        <v>409</v>
      </c>
      <c r="M9" s="90">
        <f>Results!F4</f>
        <v>434</v>
      </c>
      <c r="N9" s="90">
        <f>Results!G4</f>
        <v>812</v>
      </c>
      <c r="O9" s="68"/>
    </row>
    <row r="10" spans="1:15" ht="12.75" customHeight="1">
      <c r="A10" s="17"/>
      <c r="B10" s="67">
        <v>2</v>
      </c>
      <c r="C10" s="376" t="str">
        <f>'Hole-by-Hole'!B4</f>
        <v>Christian Hudleson (10)</v>
      </c>
      <c r="D10" s="377"/>
      <c r="E10" s="34">
        <f>'Hole-by-Hole'!X4</f>
        <v>90</v>
      </c>
      <c r="F10" s="36">
        <f>'Hole-by-Hole'!X5</f>
        <v>97</v>
      </c>
      <c r="G10" s="35">
        <f t="shared" si="0"/>
        <v>187</v>
      </c>
      <c r="H10" s="21"/>
      <c r="I10" s="89">
        <f>Results!B5</f>
        <v>2</v>
      </c>
      <c r="J10" s="93" t="str">
        <f>Results!C5</f>
        <v>Boulder City</v>
      </c>
      <c r="K10" s="93"/>
      <c r="L10" s="53">
        <f>Results!E5</f>
        <v>405</v>
      </c>
      <c r="M10" s="91">
        <f>Results!F5</f>
        <v>483</v>
      </c>
      <c r="N10" s="91">
        <f>Results!G5</f>
        <v>839</v>
      </c>
      <c r="O10" s="68"/>
    </row>
    <row r="11" spans="1:15" ht="12.75" customHeight="1">
      <c r="A11" s="17"/>
      <c r="B11" s="67">
        <v>3</v>
      </c>
      <c r="C11" s="376" t="str">
        <f>'Hole-by-Hole'!B6</f>
        <v>TJ Hatfield (12)</v>
      </c>
      <c r="D11" s="377"/>
      <c r="E11" s="34">
        <f>'Hole-by-Hole'!X6</f>
        <v>77</v>
      </c>
      <c r="F11" s="36">
        <f>'Hole-by-Hole'!X7</f>
        <v>82</v>
      </c>
      <c r="G11" s="35">
        <f t="shared" si="0"/>
        <v>159</v>
      </c>
      <c r="H11" s="21"/>
      <c r="I11" s="89">
        <f>Results!B6</f>
        <v>3</v>
      </c>
      <c r="J11" s="93" t="str">
        <f>Results!C6</f>
        <v>Pahrump Valley</v>
      </c>
      <c r="K11" s="93"/>
      <c r="L11" s="53">
        <f>Results!E6</f>
        <v>478</v>
      </c>
      <c r="M11" s="91">
        <f>Results!F6</f>
        <v>403</v>
      </c>
      <c r="N11" s="91">
        <f>Results!G6</f>
        <v>961</v>
      </c>
      <c r="O11" s="68"/>
    </row>
    <row r="12" spans="1:15" ht="12.75" customHeight="1">
      <c r="A12" s="17"/>
      <c r="B12" s="67">
        <v>4</v>
      </c>
      <c r="C12" s="376" t="str">
        <f>'Hole-by-Hole'!B8</f>
        <v>Tyler Barton (12)</v>
      </c>
      <c r="D12" s="377"/>
      <c r="E12" s="34">
        <f>'Hole-by-Hole'!X8</f>
        <v>84</v>
      </c>
      <c r="F12" s="36">
        <f>'Hole-by-Hole'!X9</f>
        <v>89</v>
      </c>
      <c r="G12" s="35">
        <f t="shared" si="0"/>
        <v>173</v>
      </c>
      <c r="H12" s="21"/>
      <c r="I12" s="60"/>
      <c r="J12" s="370"/>
      <c r="K12" s="371"/>
      <c r="L12" s="61"/>
      <c r="M12" s="61"/>
      <c r="N12" s="61"/>
      <c r="O12" s="68"/>
    </row>
    <row r="13" spans="1:15" ht="12.75" customHeight="1" thickBot="1">
      <c r="A13" s="17"/>
      <c r="B13" s="67">
        <v>5</v>
      </c>
      <c r="C13" s="376" t="str">
        <f>'Hole-by-Hole'!B10</f>
        <v>Kyle Effertz (11)</v>
      </c>
      <c r="D13" s="377"/>
      <c r="E13" s="34">
        <f>'Hole-by-Hole'!X10</f>
        <v>83</v>
      </c>
      <c r="F13" s="36">
        <f>'Hole-by-Hole'!X11</f>
        <v>90</v>
      </c>
      <c r="G13" s="35">
        <f t="shared" si="0"/>
        <v>173</v>
      </c>
      <c r="H13" s="21"/>
      <c r="I13" s="364" t="s">
        <v>21</v>
      </c>
      <c r="J13" s="364"/>
      <c r="K13" s="364"/>
      <c r="L13" s="364"/>
      <c r="M13" s="364"/>
      <c r="N13" s="365"/>
      <c r="O13" s="68"/>
    </row>
    <row r="14" spans="1:15" ht="12.75" customHeight="1" thickBot="1">
      <c r="A14" s="17"/>
      <c r="B14" s="69">
        <v>6</v>
      </c>
      <c r="C14" s="378" t="str">
        <f>'Hole-by-Hole'!B12</f>
        <v>Marcus Walker (11)</v>
      </c>
      <c r="D14" s="379"/>
      <c r="E14" s="51">
        <f>'Hole-by-Hole'!X12</f>
        <v>91</v>
      </c>
      <c r="F14" s="177">
        <f>'Hole-by-Hole'!X13</f>
        <v>97</v>
      </c>
      <c r="G14" s="44">
        <f t="shared" si="0"/>
        <v>188</v>
      </c>
      <c r="H14" s="21"/>
      <c r="I14" s="73" t="s">
        <v>23</v>
      </c>
      <c r="J14" s="76" t="s">
        <v>22</v>
      </c>
      <c r="K14" s="76" t="s">
        <v>5</v>
      </c>
      <c r="L14" s="76" t="s">
        <v>19</v>
      </c>
      <c r="M14" s="76" t="s">
        <v>20</v>
      </c>
      <c r="N14" s="77" t="s">
        <v>9</v>
      </c>
      <c r="O14" s="68"/>
    </row>
    <row r="15" spans="1:15" ht="12.75" customHeight="1" thickBot="1">
      <c r="A15" s="17"/>
      <c r="B15" s="39"/>
      <c r="C15" s="57"/>
      <c r="D15" s="56" t="s">
        <v>4</v>
      </c>
      <c r="E15" s="63">
        <f>'Hole-by-Hole'!Z13</f>
        <v>405</v>
      </c>
      <c r="F15" s="40">
        <f>'Hole-by-Hole'!AA13</f>
        <v>434</v>
      </c>
      <c r="G15" s="41">
        <f t="shared" si="0"/>
        <v>839</v>
      </c>
      <c r="H15" s="21"/>
      <c r="I15" s="83">
        <f>Results!B10</f>
        <v>1</v>
      </c>
      <c r="J15" s="84" t="str">
        <f>Results!C10</f>
        <v>Luke Logan (10)</v>
      </c>
      <c r="K15" s="84" t="str">
        <f>Results!D10</f>
        <v>Boulder City</v>
      </c>
      <c r="L15" s="85">
        <f>Results!E10</f>
        <v>71</v>
      </c>
      <c r="M15" s="85">
        <f>Results!F10</f>
        <v>76</v>
      </c>
      <c r="N15" s="85">
        <f>Results!G10</f>
        <v>147</v>
      </c>
      <c r="O15" s="68"/>
    </row>
    <row r="16" spans="1:15" ht="12" customHeight="1" thickBot="1">
      <c r="A16" s="17"/>
      <c r="B16" s="70"/>
      <c r="C16" s="21"/>
      <c r="D16" s="21"/>
      <c r="E16" s="21"/>
      <c r="F16" s="64"/>
      <c r="G16" s="21"/>
      <c r="H16" s="21"/>
      <c r="I16" s="86">
        <f>Results!B11</f>
        <v>2</v>
      </c>
      <c r="J16" s="58" t="str">
        <f>Results!C11</f>
        <v>Kadan Atkin (12)</v>
      </c>
      <c r="K16" s="58" t="str">
        <f>Results!D11</f>
        <v>Virgin Valley</v>
      </c>
      <c r="L16" s="52">
        <f>Results!E11</f>
        <v>78</v>
      </c>
      <c r="M16" s="52">
        <f>Results!F11</f>
        <v>78</v>
      </c>
      <c r="N16" s="52">
        <f>Results!G11</f>
        <v>156</v>
      </c>
      <c r="O16" s="68"/>
    </row>
    <row r="17" spans="1:15" ht="12.75" customHeight="1" thickBot="1">
      <c r="A17" s="17"/>
      <c r="B17" s="372" t="s">
        <v>46</v>
      </c>
      <c r="C17" s="373"/>
      <c r="D17" s="374"/>
      <c r="E17" s="374"/>
      <c r="F17" s="374"/>
      <c r="G17" s="375"/>
      <c r="H17" s="21"/>
      <c r="I17" s="86">
        <f>Results!B12</f>
        <v>3</v>
      </c>
      <c r="J17" s="58" t="str">
        <f>Results!C12</f>
        <v>TJ Hatfield (12)</v>
      </c>
      <c r="K17" s="58" t="str">
        <f>Results!D12</f>
        <v>Boulder City</v>
      </c>
      <c r="L17" s="52">
        <f>Results!E12</f>
        <v>77</v>
      </c>
      <c r="M17" s="52">
        <f>Results!F12</f>
        <v>82</v>
      </c>
      <c r="N17" s="52">
        <f>Results!G12</f>
        <v>159</v>
      </c>
      <c r="O17" s="68"/>
    </row>
    <row r="18" spans="1:15" ht="12.75" customHeight="1" thickBot="1">
      <c r="A18" s="17"/>
      <c r="B18" s="27"/>
      <c r="C18" s="362" t="s">
        <v>1</v>
      </c>
      <c r="D18" s="363"/>
      <c r="E18" s="43" t="s">
        <v>26</v>
      </c>
      <c r="F18" s="28" t="s">
        <v>27</v>
      </c>
      <c r="G18" s="29" t="s">
        <v>2</v>
      </c>
      <c r="H18" s="21"/>
      <c r="I18" s="86">
        <f>Results!B13</f>
        <v>4</v>
      </c>
      <c r="J18" s="58" t="str">
        <f>Results!C13</f>
        <v>Dallas Haun (10)</v>
      </c>
      <c r="K18" s="58" t="str">
        <f>Results!D13</f>
        <v>Faith Lutheran</v>
      </c>
      <c r="L18" s="52">
        <f>Results!E13</f>
        <v>78</v>
      </c>
      <c r="M18" s="52">
        <f>Results!F13</f>
        <v>83</v>
      </c>
      <c r="N18" s="52">
        <f>Results!G13</f>
        <v>161</v>
      </c>
      <c r="O18" s="68"/>
    </row>
    <row r="19" spans="1:15" ht="12.75" customHeight="1">
      <c r="A19" s="17"/>
      <c r="B19" s="30">
        <v>1</v>
      </c>
      <c r="C19" s="358" t="str">
        <f>'Hole-by-Hole'!B14</f>
        <v>John Bowers (12)</v>
      </c>
      <c r="D19" s="359"/>
      <c r="E19" s="33">
        <f>'Hole-by-Hole'!X14</f>
        <v>86</v>
      </c>
      <c r="F19" s="31">
        <f>'Hole-by-Hole'!X15</f>
        <v>80</v>
      </c>
      <c r="G19" s="32">
        <f aca="true" t="shared" si="1" ref="G19:G25">E19+F19</f>
        <v>166</v>
      </c>
      <c r="H19" s="21"/>
      <c r="I19" s="86">
        <f>Results!B14</f>
        <v>4</v>
      </c>
      <c r="J19" s="58" t="str">
        <f>Results!C14</f>
        <v>AJ Johnson (9)</v>
      </c>
      <c r="K19" s="58" t="str">
        <f>Results!D14</f>
        <v>Faith Lutheran</v>
      </c>
      <c r="L19" s="52">
        <f>Results!E14</f>
        <v>80</v>
      </c>
      <c r="M19" s="52">
        <f>Results!F14</f>
        <v>81</v>
      </c>
      <c r="N19" s="52">
        <f>Results!G14</f>
        <v>161</v>
      </c>
      <c r="O19" s="68"/>
    </row>
    <row r="20" spans="1:15" ht="12.75" customHeight="1">
      <c r="A20" s="17"/>
      <c r="B20" s="34">
        <v>2</v>
      </c>
      <c r="C20" s="360" t="str">
        <f>'Hole-by-Hole'!B16</f>
        <v>Alex Church (12)</v>
      </c>
      <c r="D20" s="361"/>
      <c r="E20" s="33">
        <f>'Hole-by-Hole'!X16</f>
        <v>83</v>
      </c>
      <c r="F20" s="31">
        <f>'Hole-by-Hole'!X17</f>
        <v>79</v>
      </c>
      <c r="G20" s="35">
        <f t="shared" si="1"/>
        <v>162</v>
      </c>
      <c r="H20" s="21"/>
      <c r="I20" s="86">
        <f>Results!B15</f>
        <v>6</v>
      </c>
      <c r="J20" s="58" t="str">
        <f>Results!C15</f>
        <v>Alex Church (12)</v>
      </c>
      <c r="K20" s="58" t="str">
        <f>Results!D15</f>
        <v>Faith Lutheran</v>
      </c>
      <c r="L20" s="52">
        <f>Results!E15</f>
        <v>83</v>
      </c>
      <c r="M20" s="52">
        <f>Results!F15</f>
        <v>79</v>
      </c>
      <c r="N20" s="52">
        <f>Results!G15</f>
        <v>162</v>
      </c>
      <c r="O20" s="68"/>
    </row>
    <row r="21" spans="1:15" ht="12.75" customHeight="1">
      <c r="A21" s="17"/>
      <c r="B21" s="34">
        <v>3</v>
      </c>
      <c r="C21" s="360" t="str">
        <f>'Hole-by-Hole'!B18</f>
        <v>JR Tuls (9)</v>
      </c>
      <c r="D21" s="361"/>
      <c r="E21" s="33">
        <f>'Hole-by-Hole'!X18</f>
        <v>82</v>
      </c>
      <c r="F21" s="31">
        <f>'Hole-by-Hole'!X19</f>
        <v>82</v>
      </c>
      <c r="G21" s="35">
        <f t="shared" si="1"/>
        <v>164</v>
      </c>
      <c r="H21" s="21"/>
      <c r="I21" s="86">
        <f>Results!B16</f>
        <v>7</v>
      </c>
      <c r="J21" s="58" t="str">
        <f>Results!C16</f>
        <v>JR Tuls (9)</v>
      </c>
      <c r="K21" s="58" t="str">
        <f>Results!D16</f>
        <v>Faith Lutheran</v>
      </c>
      <c r="L21" s="52">
        <f>Results!E16</f>
        <v>82</v>
      </c>
      <c r="M21" s="52">
        <f>Results!F16</f>
        <v>82</v>
      </c>
      <c r="N21" s="52">
        <f>Results!G16</f>
        <v>164</v>
      </c>
      <c r="O21" s="68"/>
    </row>
    <row r="22" spans="1:15" ht="12.75" customHeight="1">
      <c r="A22" s="17"/>
      <c r="B22" s="34">
        <v>4</v>
      </c>
      <c r="C22" s="360" t="str">
        <f>'Hole-by-Hole'!B20</f>
        <v>AJ Johnson (9)</v>
      </c>
      <c r="D22" s="361"/>
      <c r="E22" s="33">
        <f>'Hole-by-Hole'!X20</f>
        <v>80</v>
      </c>
      <c r="F22" s="31">
        <f>'Hole-by-Hole'!X21</f>
        <v>81</v>
      </c>
      <c r="G22" s="35">
        <f t="shared" si="1"/>
        <v>161</v>
      </c>
      <c r="H22" s="21"/>
      <c r="I22" s="86">
        <f>Results!B17</f>
        <v>8</v>
      </c>
      <c r="J22" s="58" t="str">
        <f>Results!C17</f>
        <v>John Bowers (12)</v>
      </c>
      <c r="K22" s="58" t="str">
        <f>Results!D17</f>
        <v>Faith Lutheran</v>
      </c>
      <c r="L22" s="52">
        <f>Results!E17</f>
        <v>86</v>
      </c>
      <c r="M22" s="52">
        <f>Results!F17</f>
        <v>80</v>
      </c>
      <c r="N22" s="52">
        <f>Results!G17</f>
        <v>166</v>
      </c>
      <c r="O22" s="68"/>
    </row>
    <row r="23" spans="1:15" ht="12.75" customHeight="1">
      <c r="A23" s="17"/>
      <c r="B23" s="34">
        <v>5</v>
      </c>
      <c r="C23" s="360" t="str">
        <f>'Hole-by-Hole'!B22</f>
        <v>Dallas Haun (10)</v>
      </c>
      <c r="D23" s="361"/>
      <c r="E23" s="33">
        <f>'Hole-by-Hole'!X22</f>
        <v>78</v>
      </c>
      <c r="F23" s="31">
        <f>'Hole-by-Hole'!X23</f>
        <v>83</v>
      </c>
      <c r="G23" s="35">
        <f t="shared" si="1"/>
        <v>161</v>
      </c>
      <c r="H23" s="21"/>
      <c r="I23" s="86">
        <f>Results!B18</f>
        <v>9</v>
      </c>
      <c r="J23" s="58" t="str">
        <f>Results!C18</f>
        <v>Raymond Falkenstein (10)</v>
      </c>
      <c r="K23" s="58" t="str">
        <f>Results!D18</f>
        <v>Western</v>
      </c>
      <c r="L23" s="52">
        <f>Results!E18</f>
        <v>86</v>
      </c>
      <c r="M23" s="52">
        <f>Results!F18</f>
        <v>82</v>
      </c>
      <c r="N23" s="52">
        <f>Results!G18</f>
        <v>168</v>
      </c>
      <c r="O23" s="68"/>
    </row>
    <row r="24" spans="1:15" ht="12.75" customHeight="1" thickBot="1">
      <c r="A24" s="17"/>
      <c r="B24" s="37">
        <v>6</v>
      </c>
      <c r="C24" s="360" t="str">
        <f>'Hole-by-Hole'!B24</f>
        <v>Mitch Conley (9)</v>
      </c>
      <c r="D24" s="361"/>
      <c r="E24" s="33">
        <f>'Hole-by-Hole'!X24</f>
        <v>89</v>
      </c>
      <c r="F24" s="31">
        <f>'Hole-by-Hole'!X25</f>
        <v>81</v>
      </c>
      <c r="G24" s="38">
        <f t="shared" si="1"/>
        <v>170</v>
      </c>
      <c r="H24" s="21"/>
      <c r="I24" s="86">
        <f>Results!B19</f>
        <v>10</v>
      </c>
      <c r="J24" s="58" t="str">
        <f>Results!C19</f>
        <v>Dalton Beighley (12)</v>
      </c>
      <c r="K24" s="58" t="str">
        <f>Results!D19</f>
        <v>Pahrump Valley</v>
      </c>
      <c r="L24" s="52">
        <f>Results!E19</f>
        <v>84</v>
      </c>
      <c r="M24" s="52">
        <f>Results!F19</f>
        <v>85</v>
      </c>
      <c r="N24" s="52">
        <f>Results!G19</f>
        <v>169</v>
      </c>
      <c r="O24" s="68"/>
    </row>
    <row r="25" spans="1:15" ht="12.75" customHeight="1" thickBot="1">
      <c r="A25" s="17"/>
      <c r="B25" s="39"/>
      <c r="C25" s="57"/>
      <c r="D25" s="56" t="s">
        <v>4</v>
      </c>
      <c r="E25" s="54">
        <f>'Hole-by-Hole'!Z25</f>
        <v>409</v>
      </c>
      <c r="F25" s="54">
        <f>'Hole-by-Hole'!AA25</f>
        <v>403</v>
      </c>
      <c r="G25" s="55">
        <f t="shared" si="1"/>
        <v>812</v>
      </c>
      <c r="H25" s="21"/>
      <c r="I25" s="86">
        <f>Results!B20</f>
        <v>11</v>
      </c>
      <c r="J25" s="58" t="str">
        <f>Results!C20</f>
        <v>Jacob Causey (9)</v>
      </c>
      <c r="K25" s="58" t="str">
        <f>Results!D20</f>
        <v>Moapa Valley</v>
      </c>
      <c r="L25" s="52">
        <f>Results!E20</f>
        <v>84</v>
      </c>
      <c r="M25" s="52">
        <f>Results!F20</f>
        <v>86</v>
      </c>
      <c r="N25" s="52">
        <f>Results!G20</f>
        <v>170</v>
      </c>
      <c r="O25" s="68"/>
    </row>
    <row r="26" spans="1:15" ht="12.75" customHeight="1" thickBot="1">
      <c r="A26" s="17"/>
      <c r="B26" s="70"/>
      <c r="C26" s="21"/>
      <c r="D26" s="21"/>
      <c r="E26" s="21"/>
      <c r="F26" s="21"/>
      <c r="G26" s="21"/>
      <c r="H26" s="21"/>
      <c r="I26" s="86">
        <f>Results!B21</f>
        <v>11</v>
      </c>
      <c r="J26" s="58" t="str">
        <f>Results!C21</f>
        <v>Mitch Conley (9)</v>
      </c>
      <c r="K26" s="58" t="str">
        <f>Results!D21</f>
        <v>Faith Lutheran</v>
      </c>
      <c r="L26" s="52">
        <f>Results!E21</f>
        <v>89</v>
      </c>
      <c r="M26" s="52">
        <f>Results!F21</f>
        <v>81</v>
      </c>
      <c r="N26" s="52">
        <f>Results!G21</f>
        <v>170</v>
      </c>
      <c r="O26" s="68"/>
    </row>
    <row r="27" spans="1:15" ht="12.75" customHeight="1" thickBot="1">
      <c r="A27" s="17"/>
      <c r="B27" s="372" t="s">
        <v>45</v>
      </c>
      <c r="C27" s="373"/>
      <c r="D27" s="374"/>
      <c r="E27" s="374"/>
      <c r="F27" s="374"/>
      <c r="G27" s="375"/>
      <c r="H27" s="21"/>
      <c r="I27" s="86">
        <f>Results!B22</f>
        <v>13</v>
      </c>
      <c r="J27" s="58" t="str">
        <f>Results!C22</f>
        <v>Kyle Effertz (11)</v>
      </c>
      <c r="K27" s="58" t="str">
        <f>Results!D22</f>
        <v>Boulder City</v>
      </c>
      <c r="L27" s="52">
        <f>Results!E22</f>
        <v>83</v>
      </c>
      <c r="M27" s="52">
        <f>Results!F22</f>
        <v>90</v>
      </c>
      <c r="N27" s="52">
        <f>Results!G22</f>
        <v>173</v>
      </c>
      <c r="O27" s="68"/>
    </row>
    <row r="28" spans="1:15" ht="12.75" customHeight="1" thickBot="1">
      <c r="A28" s="17"/>
      <c r="B28" s="27"/>
      <c r="C28" s="362" t="s">
        <v>1</v>
      </c>
      <c r="D28" s="363"/>
      <c r="E28" s="43" t="s">
        <v>26</v>
      </c>
      <c r="F28" s="28" t="s">
        <v>27</v>
      </c>
      <c r="G28" s="29" t="s">
        <v>2</v>
      </c>
      <c r="H28" s="21"/>
      <c r="I28" s="86">
        <f>Results!B23</f>
        <v>13</v>
      </c>
      <c r="J28" s="58" t="str">
        <f>Results!C23</f>
        <v>Tyler Barton (12)</v>
      </c>
      <c r="K28" s="58" t="str">
        <f>Results!D23</f>
        <v>Boulder City</v>
      </c>
      <c r="L28" s="52">
        <f>Results!E23</f>
        <v>84</v>
      </c>
      <c r="M28" s="52">
        <f>Results!F23</f>
        <v>89</v>
      </c>
      <c r="N28" s="52">
        <f>Results!G23</f>
        <v>173</v>
      </c>
      <c r="O28" s="68"/>
    </row>
    <row r="29" spans="1:15" ht="12.75" customHeight="1">
      <c r="A29" s="17"/>
      <c r="B29" s="30">
        <v>1</v>
      </c>
      <c r="C29" s="358" t="str">
        <f>'Hole-by-Hole'!B26</f>
        <v>Dalton Beighley (12)</v>
      </c>
      <c r="D29" s="359"/>
      <c r="E29" s="33">
        <f>'Hole-by-Hole'!X26</f>
        <v>84</v>
      </c>
      <c r="F29" s="31">
        <f>'Hole-by-Hole'!X27</f>
        <v>85</v>
      </c>
      <c r="G29" s="32">
        <f aca="true" t="shared" si="2" ref="G29:G35">E29+F29</f>
        <v>169</v>
      </c>
      <c r="H29" s="21"/>
      <c r="I29" s="86">
        <f>Results!B24</f>
        <v>15</v>
      </c>
      <c r="J29" s="58" t="str">
        <f>Results!C24</f>
        <v>Derek Moore (9)</v>
      </c>
      <c r="K29" s="58" t="str">
        <f>Results!D24</f>
        <v>Pahrump Valley</v>
      </c>
      <c r="L29" s="52">
        <f>Results!E24</f>
        <v>92</v>
      </c>
      <c r="M29" s="52">
        <f>Results!F24</f>
        <v>93</v>
      </c>
      <c r="N29" s="52">
        <f>Results!G24</f>
        <v>185</v>
      </c>
      <c r="O29" s="68"/>
    </row>
    <row r="30" spans="1:15" ht="12.75" customHeight="1">
      <c r="A30" s="17"/>
      <c r="B30" s="34">
        <v>2</v>
      </c>
      <c r="C30" s="360" t="str">
        <f>'Hole-by-Hole'!B28</f>
        <v>Kyle Steib (11)</v>
      </c>
      <c r="D30" s="361"/>
      <c r="E30" s="33">
        <f>'Hole-by-Hole'!X28</f>
        <v>93</v>
      </c>
      <c r="F30" s="31">
        <f>'Hole-by-Hole'!X29</f>
        <v>96</v>
      </c>
      <c r="G30" s="35">
        <f t="shared" si="2"/>
        <v>189</v>
      </c>
      <c r="H30" s="21"/>
      <c r="I30" s="86">
        <f>Results!B25</f>
        <v>16</v>
      </c>
      <c r="J30" s="58" t="str">
        <f>Results!C25</f>
        <v>Christian Hudleson (10)</v>
      </c>
      <c r="K30" s="58" t="str">
        <f>Results!D25</f>
        <v>Boulder City</v>
      </c>
      <c r="L30" s="52">
        <f>Results!E25</f>
        <v>90</v>
      </c>
      <c r="M30" s="52">
        <f>Results!F25</f>
        <v>97</v>
      </c>
      <c r="N30" s="52">
        <f>Results!G25</f>
        <v>187</v>
      </c>
      <c r="O30" s="68"/>
    </row>
    <row r="31" spans="1:15" ht="12.75" customHeight="1">
      <c r="A31" s="17"/>
      <c r="B31" s="34">
        <v>3</v>
      </c>
      <c r="C31" s="360" t="str">
        <f>'Hole-by-Hole'!B30</f>
        <v>Derek Moore (9)</v>
      </c>
      <c r="D31" s="361"/>
      <c r="E31" s="33">
        <f>'Hole-by-Hole'!X30</f>
        <v>92</v>
      </c>
      <c r="F31" s="31">
        <f>'Hole-by-Hole'!X31</f>
        <v>93</v>
      </c>
      <c r="G31" s="35">
        <f t="shared" si="2"/>
        <v>185</v>
      </c>
      <c r="H31" s="21"/>
      <c r="I31" s="86">
        <f>Results!B26</f>
        <v>16</v>
      </c>
      <c r="J31" s="58" t="str">
        <f>Results!C26</f>
        <v>Calvin Crittenden (10)</v>
      </c>
      <c r="K31" s="58" t="str">
        <f>Results!D26</f>
        <v>Western</v>
      </c>
      <c r="L31" s="52">
        <f>Results!E26</f>
        <v>92</v>
      </c>
      <c r="M31" s="52">
        <f>Results!F26</f>
        <v>95</v>
      </c>
      <c r="N31" s="52">
        <f>Results!G26</f>
        <v>187</v>
      </c>
      <c r="O31" s="68"/>
    </row>
    <row r="32" spans="1:15" ht="12.75" customHeight="1">
      <c r="A32" s="17"/>
      <c r="B32" s="34">
        <v>4</v>
      </c>
      <c r="C32" s="360" t="str">
        <f>'Hole-by-Hole'!B32</f>
        <v>Kyle Whitaker (12)</v>
      </c>
      <c r="D32" s="361"/>
      <c r="E32" s="33">
        <f>'Hole-by-Hole'!X32</f>
        <v>105</v>
      </c>
      <c r="F32" s="31">
        <f>'Hole-by-Hole'!X33</f>
        <v>105</v>
      </c>
      <c r="G32" s="35">
        <f t="shared" si="2"/>
        <v>210</v>
      </c>
      <c r="H32" s="21"/>
      <c r="I32" s="86">
        <f>Results!B27</f>
        <v>18</v>
      </c>
      <c r="J32" s="58" t="str">
        <f>Results!C27</f>
        <v>Marcus Walker (11)</v>
      </c>
      <c r="K32" s="58" t="str">
        <f>Results!D27</f>
        <v>Boulder City</v>
      </c>
      <c r="L32" s="52">
        <f>Results!E27</f>
        <v>91</v>
      </c>
      <c r="M32" s="52">
        <f>Results!F27</f>
        <v>97</v>
      </c>
      <c r="N32" s="52">
        <f>Results!G27</f>
        <v>188</v>
      </c>
      <c r="O32" s="68"/>
    </row>
    <row r="33" spans="1:15" ht="12.75" customHeight="1">
      <c r="A33" s="17"/>
      <c r="B33" s="34">
        <v>5</v>
      </c>
      <c r="C33" s="360" t="str">
        <f>'Hole-by-Hole'!B34</f>
        <v>Zach Harris (12)</v>
      </c>
      <c r="D33" s="361"/>
      <c r="E33" s="33">
        <f>'Hole-by-Hole'!X34</f>
        <v>104</v>
      </c>
      <c r="F33" s="31">
        <f>'Hole-by-Hole'!X35</f>
        <v>110</v>
      </c>
      <c r="G33" s="35">
        <f t="shared" si="2"/>
        <v>214</v>
      </c>
      <c r="H33" s="21"/>
      <c r="I33" s="86">
        <f>Results!B28</f>
        <v>19</v>
      </c>
      <c r="J33" s="58" t="str">
        <f>Results!C28</f>
        <v>Kyle Steib (11)</v>
      </c>
      <c r="K33" s="58" t="str">
        <f>Results!D28</f>
        <v>Pahrump Valley</v>
      </c>
      <c r="L33" s="52">
        <f>Results!E28</f>
        <v>93</v>
      </c>
      <c r="M33" s="52">
        <f>Results!F28</f>
        <v>96</v>
      </c>
      <c r="N33" s="52">
        <f>Results!G28</f>
        <v>189</v>
      </c>
      <c r="O33" s="68"/>
    </row>
    <row r="34" spans="1:15" ht="12.75" customHeight="1" thickBot="1">
      <c r="A34" s="17"/>
      <c r="B34" s="37">
        <v>6</v>
      </c>
      <c r="C34" s="360" t="str">
        <f>'Hole-by-Hole'!B36</f>
        <v>Brandon Hastings (11)</v>
      </c>
      <c r="D34" s="361"/>
      <c r="E34" s="33">
        <f>'Hole-by-Hole'!X36</f>
        <v>105</v>
      </c>
      <c r="F34" s="31">
        <f>'Hole-by-Hole'!X37</f>
        <v>104</v>
      </c>
      <c r="G34" s="38">
        <f t="shared" si="2"/>
        <v>209</v>
      </c>
      <c r="H34" s="21"/>
      <c r="I34" s="86">
        <f>Results!B29</f>
        <v>20</v>
      </c>
      <c r="J34" s="58" t="str">
        <f>Results!C29</f>
        <v>Brandon Hastings (11)</v>
      </c>
      <c r="K34" s="58" t="str">
        <f>Results!D29</f>
        <v>Pahrump Valley</v>
      </c>
      <c r="L34" s="52">
        <f>Results!E29</f>
        <v>105</v>
      </c>
      <c r="M34" s="52">
        <f>Results!F29</f>
        <v>104</v>
      </c>
      <c r="N34" s="52">
        <f>Results!G29</f>
        <v>209</v>
      </c>
      <c r="O34" s="68"/>
    </row>
    <row r="35" spans="1:15" ht="12.75" customHeight="1" thickBot="1">
      <c r="A35" s="17"/>
      <c r="B35" s="39"/>
      <c r="C35" s="57"/>
      <c r="D35" s="56" t="s">
        <v>4</v>
      </c>
      <c r="E35" s="54">
        <f>'Hole-by-Hole'!Z37</f>
        <v>478</v>
      </c>
      <c r="F35" s="54">
        <f>'Hole-by-Hole'!AA37</f>
        <v>483</v>
      </c>
      <c r="G35" s="55">
        <f t="shared" si="2"/>
        <v>961</v>
      </c>
      <c r="H35" s="21"/>
      <c r="I35" s="86">
        <f>Results!B30</f>
        <v>21</v>
      </c>
      <c r="J35" s="58" t="str">
        <f>Results!C30</f>
        <v>Cody Miller (11)</v>
      </c>
      <c r="K35" s="58" t="str">
        <f>Results!D30</f>
        <v>Cheyenne</v>
      </c>
      <c r="L35" s="52">
        <f>Results!E30</f>
        <v>98</v>
      </c>
      <c r="M35" s="52">
        <f>Results!F30</f>
        <v>112</v>
      </c>
      <c r="N35" s="52">
        <f>Results!G30</f>
        <v>210</v>
      </c>
      <c r="O35" s="68"/>
    </row>
    <row r="36" spans="1:15" ht="12.75" customHeight="1" thickBot="1">
      <c r="A36" s="17"/>
      <c r="B36" s="70"/>
      <c r="C36" s="21"/>
      <c r="D36" s="21"/>
      <c r="E36" s="21"/>
      <c r="F36" s="21"/>
      <c r="G36" s="21"/>
      <c r="H36" s="21"/>
      <c r="I36" s="86">
        <f>Results!B31</f>
        <v>21</v>
      </c>
      <c r="J36" s="58" t="str">
        <f>Results!C31</f>
        <v>Kyle Whitaker (12)</v>
      </c>
      <c r="K36" s="58" t="str">
        <f>Results!D31</f>
        <v>Pahrump Valley</v>
      </c>
      <c r="L36" s="52">
        <f>Results!E31</f>
        <v>105</v>
      </c>
      <c r="M36" s="52">
        <f>Results!F31</f>
        <v>105</v>
      </c>
      <c r="N36" s="52">
        <f>Results!G31</f>
        <v>210</v>
      </c>
      <c r="O36" s="68"/>
    </row>
    <row r="37" spans="1:40" ht="12.75" customHeight="1" thickBot="1">
      <c r="A37" s="17"/>
      <c r="B37" s="71"/>
      <c r="C37" s="380" t="s">
        <v>0</v>
      </c>
      <c r="D37" s="381"/>
      <c r="E37" s="381"/>
      <c r="F37" s="381"/>
      <c r="G37" s="382"/>
      <c r="H37" s="17"/>
      <c r="I37" s="86">
        <f>Results!B32</f>
        <v>23</v>
      </c>
      <c r="J37" s="58" t="str">
        <f>Results!C32</f>
        <v>Zach Harris (12)</v>
      </c>
      <c r="K37" s="58" t="str">
        <f>Results!D32</f>
        <v>Pahrump Valley</v>
      </c>
      <c r="L37" s="52">
        <f>Results!E32</f>
        <v>104</v>
      </c>
      <c r="M37" s="52">
        <f>Results!F32</f>
        <v>110</v>
      </c>
      <c r="N37" s="52">
        <f>Results!G32</f>
        <v>214</v>
      </c>
      <c r="O37" s="68"/>
      <c r="AH37" s="1"/>
      <c r="AI37" s="1"/>
      <c r="AJ37" s="1"/>
      <c r="AK37" s="1"/>
      <c r="AL37" s="1"/>
      <c r="AM37" s="1"/>
      <c r="AN37" s="1"/>
    </row>
    <row r="38" spans="1:40" ht="12.75" customHeight="1" thickBot="1">
      <c r="A38" s="17"/>
      <c r="B38" s="71"/>
      <c r="C38" s="128" t="s">
        <v>1</v>
      </c>
      <c r="D38" s="129" t="s">
        <v>3</v>
      </c>
      <c r="E38" s="129" t="s">
        <v>26</v>
      </c>
      <c r="F38" s="129" t="s">
        <v>27</v>
      </c>
      <c r="G38" s="130" t="s">
        <v>2</v>
      </c>
      <c r="H38" s="17"/>
      <c r="I38" s="86">
        <f>Results!B33</f>
        <v>24</v>
      </c>
      <c r="J38" s="58" t="str">
        <f>Results!C33</f>
        <v>Tyler Zobrist</v>
      </c>
      <c r="K38" s="58" t="str">
        <f>Results!D33</f>
        <v>Moapa Valley</v>
      </c>
      <c r="L38" s="52">
        <f>Results!E33</f>
        <v>113</v>
      </c>
      <c r="M38" s="52">
        <f>Results!F33</f>
        <v>131</v>
      </c>
      <c r="N38" s="52">
        <f>Results!G33</f>
        <v>244</v>
      </c>
      <c r="O38" s="68"/>
      <c r="AH38" s="1"/>
      <c r="AI38" s="1"/>
      <c r="AJ38" s="1"/>
      <c r="AK38" s="1"/>
      <c r="AL38" s="1"/>
      <c r="AM38" s="1"/>
      <c r="AN38" s="1"/>
    </row>
    <row r="39" spans="1:40" ht="12.75" customHeight="1">
      <c r="A39" s="17"/>
      <c r="B39" s="47"/>
      <c r="C39" s="100" t="str">
        <f>'Hole-by-Hole'!B39</f>
        <v>Cody Miller (11)</v>
      </c>
      <c r="D39" s="100" t="str">
        <f>'Hole-by-Hole'!C39</f>
        <v>Cheyenne</v>
      </c>
      <c r="E39" s="52">
        <f>'Hole-by-Hole'!X39</f>
        <v>98</v>
      </c>
      <c r="F39" s="52">
        <f>'Hole-by-Hole'!X40</f>
        <v>112</v>
      </c>
      <c r="G39" s="53">
        <f aca="true" t="shared" si="3" ref="G39:G50">E39+F39</f>
        <v>210</v>
      </c>
      <c r="H39" s="17"/>
      <c r="I39" s="86">
        <f>Results!B34</f>
        <v>25</v>
      </c>
      <c r="J39" s="58">
        <f>Results!C34</f>
        <v>0</v>
      </c>
      <c r="K39" s="58">
        <f>Results!D34</f>
        <v>0</v>
      </c>
      <c r="L39" s="52">
        <f>Results!E34</f>
        <v>500</v>
      </c>
      <c r="M39" s="52">
        <f>Results!F34</f>
        <v>0</v>
      </c>
      <c r="N39" s="52">
        <f>Results!G34</f>
        <v>500</v>
      </c>
      <c r="O39" s="68"/>
      <c r="AH39" s="1"/>
      <c r="AI39" s="1"/>
      <c r="AJ39" s="1"/>
      <c r="AK39" s="1"/>
      <c r="AL39" s="1"/>
      <c r="AM39" s="1"/>
      <c r="AN39" s="1"/>
    </row>
    <row r="40" spans="1:40" ht="12.75" customHeight="1">
      <c r="A40" s="17"/>
      <c r="B40" s="48"/>
      <c r="C40" s="100" t="str">
        <f>'Hole-by-Hole'!B41</f>
        <v>Jacob Causey (9)</v>
      </c>
      <c r="D40" s="100" t="str">
        <f>'Hole-by-Hole'!C41</f>
        <v>Moapa Valley</v>
      </c>
      <c r="E40" s="52">
        <f>'Hole-by-Hole'!X41</f>
        <v>84</v>
      </c>
      <c r="F40" s="52">
        <f>'Hole-by-Hole'!X42</f>
        <v>86</v>
      </c>
      <c r="G40" s="53">
        <f t="shared" si="3"/>
        <v>170</v>
      </c>
      <c r="H40" s="17"/>
      <c r="I40" s="86">
        <f>Results!B35</f>
        <v>25</v>
      </c>
      <c r="J40" s="58">
        <f>Results!C35</f>
        <v>0</v>
      </c>
      <c r="K40" s="58">
        <f>Results!D35</f>
        <v>0</v>
      </c>
      <c r="L40" s="52">
        <f>Results!E35</f>
        <v>500</v>
      </c>
      <c r="M40" s="52">
        <f>Results!F35</f>
        <v>0</v>
      </c>
      <c r="N40" s="52">
        <f>Results!G35</f>
        <v>500</v>
      </c>
      <c r="O40" s="68"/>
      <c r="AH40" s="1"/>
      <c r="AI40" s="1"/>
      <c r="AJ40" s="1"/>
      <c r="AK40" s="1"/>
      <c r="AL40" s="1"/>
      <c r="AM40" s="1"/>
      <c r="AN40" s="1"/>
    </row>
    <row r="41" spans="1:40" ht="12.75" customHeight="1">
      <c r="A41" s="17"/>
      <c r="B41" s="49"/>
      <c r="C41" s="100" t="str">
        <f>'Hole-by-Hole'!B43</f>
        <v>Tyler Zobrist</v>
      </c>
      <c r="D41" s="100" t="str">
        <f>'Hole-by-Hole'!C43</f>
        <v>Moapa Valley</v>
      </c>
      <c r="E41" s="52">
        <f>'Hole-by-Hole'!X43</f>
        <v>113</v>
      </c>
      <c r="F41" s="52">
        <f>'Hole-by-Hole'!X44</f>
        <v>131</v>
      </c>
      <c r="G41" s="53">
        <f t="shared" si="3"/>
        <v>244</v>
      </c>
      <c r="H41" s="17"/>
      <c r="I41" s="86">
        <f>Results!B36</f>
        <v>25</v>
      </c>
      <c r="J41" s="58">
        <f>Results!C36</f>
        <v>0</v>
      </c>
      <c r="K41" s="58">
        <f>Results!D36</f>
        <v>0</v>
      </c>
      <c r="L41" s="52">
        <f>Results!E36</f>
        <v>500</v>
      </c>
      <c r="M41" s="52">
        <f>Results!F36</f>
        <v>0</v>
      </c>
      <c r="N41" s="52">
        <f>Results!G36</f>
        <v>500</v>
      </c>
      <c r="O41" s="68"/>
      <c r="AH41" s="1"/>
      <c r="AI41" s="1"/>
      <c r="AJ41" s="1"/>
      <c r="AK41" s="1"/>
      <c r="AL41" s="1"/>
      <c r="AM41" s="1"/>
      <c r="AN41" s="1"/>
    </row>
    <row r="42" spans="1:40" ht="12.75" customHeight="1">
      <c r="A42" s="17"/>
      <c r="B42" s="50"/>
      <c r="C42" s="100" t="str">
        <f>'Hole-by-Hole'!B45</f>
        <v>Kadan Atkin (12)</v>
      </c>
      <c r="D42" s="100" t="str">
        <f>'Hole-by-Hole'!C45</f>
        <v>Virgin Valley</v>
      </c>
      <c r="E42" s="52">
        <f>'Hole-by-Hole'!X45</f>
        <v>78</v>
      </c>
      <c r="F42" s="52">
        <f>'Hole-by-Hole'!X46</f>
        <v>78</v>
      </c>
      <c r="G42" s="53">
        <f t="shared" si="3"/>
        <v>156</v>
      </c>
      <c r="H42" s="17"/>
      <c r="I42" s="86">
        <f>Results!B37</f>
        <v>25</v>
      </c>
      <c r="J42" s="58">
        <f>Results!C37</f>
        <v>0</v>
      </c>
      <c r="K42" s="58">
        <f>Results!D37</f>
        <v>0</v>
      </c>
      <c r="L42" s="52">
        <f>Results!E37</f>
        <v>500</v>
      </c>
      <c r="M42" s="52">
        <f>Results!F37</f>
        <v>0</v>
      </c>
      <c r="N42" s="52">
        <f>Results!G37</f>
        <v>500</v>
      </c>
      <c r="O42" s="68"/>
      <c r="AH42" s="1"/>
      <c r="AI42" s="1"/>
      <c r="AJ42" s="1"/>
      <c r="AK42" s="1"/>
      <c r="AL42" s="1"/>
      <c r="AM42" s="1"/>
      <c r="AN42" s="1"/>
    </row>
    <row r="43" spans="1:40" ht="12.75" customHeight="1">
      <c r="A43" s="17"/>
      <c r="B43" s="50"/>
      <c r="C43" s="100" t="str">
        <f>'Hole-by-Hole'!B47</f>
        <v>Raymond Falkenstein (10)</v>
      </c>
      <c r="D43" s="100" t="str">
        <f>'Hole-by-Hole'!C47</f>
        <v>Western</v>
      </c>
      <c r="E43" s="52">
        <f>'Hole-by-Hole'!X47</f>
        <v>86</v>
      </c>
      <c r="F43" s="52">
        <f>'Hole-by-Hole'!X48</f>
        <v>82</v>
      </c>
      <c r="G43" s="53">
        <f t="shared" si="3"/>
        <v>168</v>
      </c>
      <c r="H43" s="17"/>
      <c r="I43" s="86">
        <f>Results!B38</f>
        <v>25</v>
      </c>
      <c r="J43" s="58">
        <f>Results!C38</f>
        <v>0</v>
      </c>
      <c r="K43" s="58">
        <f>Results!D38</f>
        <v>0</v>
      </c>
      <c r="L43" s="52">
        <f>Results!E38</f>
        <v>500</v>
      </c>
      <c r="M43" s="52">
        <f>Results!F38</f>
        <v>0</v>
      </c>
      <c r="N43" s="52">
        <f>Results!G38</f>
        <v>500</v>
      </c>
      <c r="O43" s="68"/>
      <c r="AH43" s="1"/>
      <c r="AI43" s="1"/>
      <c r="AJ43" s="1"/>
      <c r="AK43" s="1"/>
      <c r="AL43" s="1"/>
      <c r="AM43" s="1"/>
      <c r="AN43" s="1"/>
    </row>
    <row r="44" spans="1:40" ht="12.75" customHeight="1">
      <c r="A44" s="17"/>
      <c r="B44" s="48"/>
      <c r="C44" s="100" t="str">
        <f>'Hole-by-Hole'!B49</f>
        <v>Calvin Crittenden (10)</v>
      </c>
      <c r="D44" s="100" t="str">
        <f>'Hole-by-Hole'!C49</f>
        <v>Western</v>
      </c>
      <c r="E44" s="52">
        <f>'Hole-by-Hole'!X49</f>
        <v>92</v>
      </c>
      <c r="F44" s="52">
        <f>'Hole-by-Hole'!X50</f>
        <v>95</v>
      </c>
      <c r="G44" s="53">
        <f t="shared" si="3"/>
        <v>187</v>
      </c>
      <c r="H44" s="17"/>
      <c r="I44" s="86">
        <f>Results!B39</f>
        <v>25</v>
      </c>
      <c r="J44" s="58">
        <f>Results!C39</f>
        <v>0</v>
      </c>
      <c r="K44" s="58">
        <f>Results!D39</f>
        <v>0</v>
      </c>
      <c r="L44" s="52">
        <f>Results!E39</f>
        <v>500</v>
      </c>
      <c r="M44" s="52">
        <f>Results!F39</f>
        <v>0</v>
      </c>
      <c r="N44" s="52">
        <f>Results!G39</f>
        <v>500</v>
      </c>
      <c r="O44" s="68"/>
      <c r="AH44" s="1"/>
      <c r="AI44" s="1"/>
      <c r="AJ44" s="1"/>
      <c r="AK44" s="1"/>
      <c r="AL44" s="1"/>
      <c r="AM44" s="1"/>
      <c r="AN44" s="1"/>
    </row>
    <row r="45" spans="1:40" ht="12.75" customHeight="1">
      <c r="A45" s="17"/>
      <c r="B45" s="349"/>
      <c r="C45" s="350">
        <f>'Hole-by-Hole'!B51</f>
        <v>0</v>
      </c>
      <c r="D45" s="350">
        <f>'Hole-by-Hole'!C51</f>
        <v>0</v>
      </c>
      <c r="E45" s="351">
        <f>'Hole-by-Hole'!X51</f>
        <v>500</v>
      </c>
      <c r="F45" s="351">
        <f>'Hole-by-Hole'!X52</f>
        <v>0</v>
      </c>
      <c r="G45" s="352">
        <f t="shared" si="3"/>
        <v>500</v>
      </c>
      <c r="H45" s="218"/>
      <c r="I45" s="219"/>
      <c r="J45" s="219"/>
      <c r="K45" s="220"/>
      <c r="L45" s="221"/>
      <c r="M45" s="220"/>
      <c r="N45" s="220"/>
      <c r="O45" s="222"/>
      <c r="AH45" s="1"/>
      <c r="AI45" s="1"/>
      <c r="AJ45" s="1"/>
      <c r="AK45" s="1"/>
      <c r="AL45" s="1"/>
      <c r="AM45" s="1"/>
      <c r="AN45" s="1"/>
    </row>
    <row r="46" spans="1:33" s="337" customFormat="1" ht="12.75" customHeight="1">
      <c r="A46" s="336"/>
      <c r="B46" s="345"/>
      <c r="C46" s="345">
        <f>'Hole-by-Hole'!B53</f>
        <v>0</v>
      </c>
      <c r="D46" s="345">
        <f>'Hole-by-Hole'!C53</f>
        <v>0</v>
      </c>
      <c r="E46" s="346">
        <f>'Hole-by-Hole'!X53</f>
        <v>500</v>
      </c>
      <c r="F46" s="346">
        <f>'Hole-by-Hole'!X54</f>
        <v>0</v>
      </c>
      <c r="G46" s="347">
        <f t="shared" si="3"/>
        <v>500</v>
      </c>
      <c r="H46" s="336"/>
      <c r="K46" s="338"/>
      <c r="L46" s="339"/>
      <c r="M46" s="338"/>
      <c r="N46" s="338"/>
      <c r="O46" s="340"/>
      <c r="P46" s="336"/>
      <c r="Q46" s="336"/>
      <c r="R46" s="336"/>
      <c r="S46" s="336"/>
      <c r="T46" s="336"/>
      <c r="U46" s="336"/>
      <c r="V46" s="336"/>
      <c r="W46" s="336"/>
      <c r="X46" s="336"/>
      <c r="Y46" s="336"/>
      <c r="Z46" s="336"/>
      <c r="AA46" s="336"/>
      <c r="AB46" s="336"/>
      <c r="AC46" s="336"/>
      <c r="AD46" s="336"/>
      <c r="AE46" s="336"/>
      <c r="AF46" s="336"/>
      <c r="AG46" s="336"/>
    </row>
    <row r="47" spans="1:33" s="337" customFormat="1" ht="12.75">
      <c r="A47" s="336"/>
      <c r="B47" s="345"/>
      <c r="C47" s="345">
        <f>'Hole-by-Hole'!B55</f>
        <v>0</v>
      </c>
      <c r="D47" s="345">
        <f>'Hole-by-Hole'!C55</f>
        <v>0</v>
      </c>
      <c r="E47" s="346">
        <f>'Hole-by-Hole'!X55</f>
        <v>500</v>
      </c>
      <c r="F47" s="346">
        <f>'Hole-by-Hole'!X56</f>
        <v>0</v>
      </c>
      <c r="G47" s="347">
        <f t="shared" si="3"/>
        <v>500</v>
      </c>
      <c r="H47" s="336"/>
      <c r="K47" s="338"/>
      <c r="L47" s="339"/>
      <c r="M47" s="338"/>
      <c r="N47" s="338"/>
      <c r="O47" s="340"/>
      <c r="P47" s="336"/>
      <c r="Q47" s="336"/>
      <c r="R47" s="336"/>
      <c r="S47" s="336"/>
      <c r="T47" s="336"/>
      <c r="U47" s="336"/>
      <c r="V47" s="336"/>
      <c r="W47" s="336"/>
      <c r="X47" s="336"/>
      <c r="Y47" s="336"/>
      <c r="Z47" s="336"/>
      <c r="AA47" s="336"/>
      <c r="AB47" s="336"/>
      <c r="AC47" s="336"/>
      <c r="AD47" s="336"/>
      <c r="AE47" s="336"/>
      <c r="AF47" s="336"/>
      <c r="AG47" s="336"/>
    </row>
    <row r="48" spans="1:33" s="337" customFormat="1" ht="12.75" customHeight="1">
      <c r="A48" s="336"/>
      <c r="B48" s="345"/>
      <c r="C48" s="345">
        <f>'Hole-by-Hole'!B57</f>
        <v>0</v>
      </c>
      <c r="D48" s="345">
        <f>'Hole-by-Hole'!C57</f>
        <v>0</v>
      </c>
      <c r="E48" s="346">
        <f>'Hole-by-Hole'!X57</f>
        <v>500</v>
      </c>
      <c r="F48" s="346">
        <f>'Hole-by-Hole'!X58</f>
        <v>0</v>
      </c>
      <c r="G48" s="347">
        <f t="shared" si="3"/>
        <v>500</v>
      </c>
      <c r="H48" s="336"/>
      <c r="K48" s="340"/>
      <c r="L48" s="341"/>
      <c r="M48" s="341"/>
      <c r="N48" s="341"/>
      <c r="O48" s="341"/>
      <c r="P48" s="336"/>
      <c r="Q48" s="336"/>
      <c r="R48" s="336"/>
      <c r="S48" s="336"/>
      <c r="T48" s="336"/>
      <c r="U48" s="336"/>
      <c r="V48" s="336"/>
      <c r="W48" s="336"/>
      <c r="X48" s="336"/>
      <c r="Y48" s="336"/>
      <c r="Z48" s="336"/>
      <c r="AA48" s="336"/>
      <c r="AB48" s="336"/>
      <c r="AC48" s="336"/>
      <c r="AD48" s="336"/>
      <c r="AE48" s="336"/>
      <c r="AF48" s="336"/>
      <c r="AG48" s="336"/>
    </row>
    <row r="49" spans="1:33" s="337" customFormat="1" ht="12.75" customHeight="1">
      <c r="A49" s="336"/>
      <c r="B49" s="345"/>
      <c r="C49" s="345">
        <f>'Hole-by-Hole'!B59</f>
        <v>0</v>
      </c>
      <c r="D49" s="345">
        <f>'Hole-by-Hole'!C59</f>
        <v>0</v>
      </c>
      <c r="E49" s="346">
        <f>'Hole-by-Hole'!X59</f>
        <v>500</v>
      </c>
      <c r="F49" s="346">
        <f>'Hole-by-Hole'!X60</f>
        <v>0</v>
      </c>
      <c r="G49" s="347">
        <f t="shared" si="3"/>
        <v>500</v>
      </c>
      <c r="H49" s="336"/>
      <c r="K49" s="342"/>
      <c r="L49" s="343"/>
      <c r="M49" s="344"/>
      <c r="N49" s="344"/>
      <c r="O49" s="340"/>
      <c r="P49" s="336"/>
      <c r="Q49" s="336"/>
      <c r="R49" s="336"/>
      <c r="S49" s="336"/>
      <c r="T49" s="336"/>
      <c r="U49" s="336"/>
      <c r="V49" s="336"/>
      <c r="W49" s="336"/>
      <c r="X49" s="336"/>
      <c r="Y49" s="336"/>
      <c r="Z49" s="336"/>
      <c r="AA49" s="336"/>
      <c r="AB49" s="336"/>
      <c r="AC49" s="336"/>
      <c r="AD49" s="336"/>
      <c r="AE49" s="336"/>
      <c r="AF49" s="336"/>
      <c r="AG49" s="336"/>
    </row>
    <row r="50" spans="1:33" s="337" customFormat="1" ht="12.75" customHeight="1">
      <c r="A50" s="336"/>
      <c r="B50" s="345"/>
      <c r="C50" s="345">
        <f>'Hole-by-Hole'!B61</f>
        <v>0</v>
      </c>
      <c r="D50" s="345">
        <f>'Hole-by-Hole'!C61</f>
        <v>0</v>
      </c>
      <c r="E50" s="346">
        <f>'Hole-by-Hole'!X61</f>
        <v>500</v>
      </c>
      <c r="F50" s="346">
        <f>'Hole-by-Hole'!X62</f>
        <v>0</v>
      </c>
      <c r="G50" s="347">
        <f t="shared" si="3"/>
        <v>500</v>
      </c>
      <c r="H50" s="336"/>
      <c r="K50" s="342"/>
      <c r="L50" s="342"/>
      <c r="M50" s="342"/>
      <c r="N50" s="342"/>
      <c r="O50" s="342"/>
      <c r="P50" s="336"/>
      <c r="Q50" s="336"/>
      <c r="R50" s="336"/>
      <c r="S50" s="336"/>
      <c r="T50" s="336"/>
      <c r="U50" s="336"/>
      <c r="V50" s="336"/>
      <c r="W50" s="336"/>
      <c r="X50" s="336"/>
      <c r="Y50" s="336"/>
      <c r="Z50" s="336"/>
      <c r="AA50" s="336"/>
      <c r="AB50" s="336"/>
      <c r="AC50" s="336"/>
      <c r="AD50" s="336"/>
      <c r="AE50" s="336"/>
      <c r="AF50" s="336"/>
      <c r="AG50" s="336"/>
    </row>
    <row r="51" spans="1:33" s="337" customFormat="1" ht="12.75" customHeight="1">
      <c r="A51" s="336"/>
      <c r="B51" s="345"/>
      <c r="C51" s="345"/>
      <c r="D51" s="345"/>
      <c r="E51" s="346"/>
      <c r="F51" s="346"/>
      <c r="G51" s="347"/>
      <c r="H51" s="336"/>
      <c r="K51" s="338"/>
      <c r="L51" s="348"/>
      <c r="M51" s="338"/>
      <c r="N51" s="338"/>
      <c r="O51" s="340"/>
      <c r="P51" s="336"/>
      <c r="Q51" s="336"/>
      <c r="R51" s="336"/>
      <c r="S51" s="336"/>
      <c r="T51" s="336"/>
      <c r="U51" s="336"/>
      <c r="V51" s="336"/>
      <c r="W51" s="336"/>
      <c r="X51" s="336"/>
      <c r="Y51" s="336"/>
      <c r="Z51" s="336"/>
      <c r="AA51" s="336"/>
      <c r="AB51" s="336"/>
      <c r="AC51" s="336"/>
      <c r="AD51" s="336"/>
      <c r="AE51" s="336"/>
      <c r="AF51" s="336"/>
      <c r="AG51" s="336"/>
    </row>
  </sheetData>
  <sheetProtection/>
  <mergeCells count="35">
    <mergeCell ref="C31:D31"/>
    <mergeCell ref="C32:D32"/>
    <mergeCell ref="C33:D33"/>
    <mergeCell ref="C34:D34"/>
    <mergeCell ref="C37:G37"/>
    <mergeCell ref="K2:N2"/>
    <mergeCell ref="B2:J2"/>
    <mergeCell ref="C8:D8"/>
    <mergeCell ref="C9:D9"/>
    <mergeCell ref="C10:D10"/>
    <mergeCell ref="C12:D12"/>
    <mergeCell ref="B27:G27"/>
    <mergeCell ref="C14:D14"/>
    <mergeCell ref="B4:G4"/>
    <mergeCell ref="B5:G5"/>
    <mergeCell ref="B7:G7"/>
    <mergeCell ref="C20:D20"/>
    <mergeCell ref="C21:D21"/>
    <mergeCell ref="C24:D24"/>
    <mergeCell ref="J8:K8"/>
    <mergeCell ref="L4:N4"/>
    <mergeCell ref="L5:N5"/>
    <mergeCell ref="I7:N7"/>
    <mergeCell ref="C19:D19"/>
    <mergeCell ref="J12:K12"/>
    <mergeCell ref="B17:G17"/>
    <mergeCell ref="C13:D13"/>
    <mergeCell ref="C18:D18"/>
    <mergeCell ref="C11:D11"/>
    <mergeCell ref="C29:D29"/>
    <mergeCell ref="C30:D30"/>
    <mergeCell ref="C22:D22"/>
    <mergeCell ref="C23:D23"/>
    <mergeCell ref="C28:D28"/>
    <mergeCell ref="I13:N13"/>
  </mergeCells>
  <printOptions/>
  <pageMargins left="0.5" right="0.5" top="0.5" bottom="0.5" header="0.5" footer="0.5"/>
  <pageSetup fitToHeight="1" fitToWidth="1" horizontalDpi="600" verticalDpi="600" orientation="portrait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7"/>
  <sheetViews>
    <sheetView zoomScale="80" zoomScaleNormal="80" zoomScalePageLayoutView="0" workbookViewId="0" topLeftCell="A8">
      <selection activeCell="A12" sqref="A12:A13"/>
    </sheetView>
  </sheetViews>
  <sheetFormatPr defaultColWidth="11.00390625" defaultRowHeight="12.75"/>
  <cols>
    <col min="1" max="1" width="2.75390625" style="2" customWidth="1"/>
    <col min="2" max="2" width="16.375" style="335" bestFit="1" customWidth="1"/>
    <col min="3" max="3" width="14.125" style="335" bestFit="1" customWidth="1"/>
    <col min="4" max="12" width="4.125" style="3" customWidth="1"/>
    <col min="13" max="13" width="6.625" style="3" customWidth="1"/>
    <col min="14" max="22" width="4.125" style="3" customWidth="1"/>
    <col min="23" max="25" width="6.625" style="3" customWidth="1"/>
    <col min="26" max="28" width="7.75390625" style="2" customWidth="1"/>
    <col min="29" max="16384" width="11.00390625" style="2" customWidth="1"/>
  </cols>
  <sheetData>
    <row r="1" spans="1:25" ht="13.5" thickBot="1">
      <c r="A1" s="137"/>
      <c r="B1" s="133" t="s">
        <v>6</v>
      </c>
      <c r="C1" s="8" t="s">
        <v>17</v>
      </c>
      <c r="D1" s="7">
        <v>1</v>
      </c>
      <c r="E1" s="5">
        <v>2</v>
      </c>
      <c r="F1" s="5">
        <v>3</v>
      </c>
      <c r="G1" s="5">
        <v>4</v>
      </c>
      <c r="H1" s="4">
        <v>5</v>
      </c>
      <c r="I1" s="4">
        <v>6</v>
      </c>
      <c r="J1" s="4">
        <v>7</v>
      </c>
      <c r="K1" s="4">
        <v>8</v>
      </c>
      <c r="L1" s="8">
        <v>9</v>
      </c>
      <c r="M1" s="6" t="s">
        <v>7</v>
      </c>
      <c r="N1" s="9">
        <v>10</v>
      </c>
      <c r="O1" s="4">
        <v>11</v>
      </c>
      <c r="P1" s="4">
        <v>12</v>
      </c>
      <c r="Q1" s="4">
        <v>13</v>
      </c>
      <c r="R1" s="4">
        <v>14</v>
      </c>
      <c r="S1" s="4">
        <v>15</v>
      </c>
      <c r="T1" s="4">
        <v>16</v>
      </c>
      <c r="U1" s="4">
        <v>17</v>
      </c>
      <c r="V1" s="8">
        <v>18</v>
      </c>
      <c r="W1" s="6" t="s">
        <v>8</v>
      </c>
      <c r="X1" s="10" t="s">
        <v>9</v>
      </c>
      <c r="Y1" s="163"/>
    </row>
    <row r="2" spans="1:28" ht="15.75">
      <c r="A2" s="390">
        <v>1</v>
      </c>
      <c r="B2" s="388" t="s">
        <v>119</v>
      </c>
      <c r="C2" s="386" t="s">
        <v>47</v>
      </c>
      <c r="D2" s="167">
        <v>4</v>
      </c>
      <c r="E2" s="168">
        <v>4</v>
      </c>
      <c r="F2" s="168">
        <v>3</v>
      </c>
      <c r="G2" s="168">
        <v>3</v>
      </c>
      <c r="H2" s="168">
        <v>5</v>
      </c>
      <c r="I2" s="168">
        <v>4</v>
      </c>
      <c r="J2" s="168">
        <v>4</v>
      </c>
      <c r="K2" s="168">
        <v>4</v>
      </c>
      <c r="L2" s="169">
        <v>4</v>
      </c>
      <c r="M2" s="170">
        <f aca="true" t="shared" si="0" ref="M2:M9">SUM(D2:L2)</f>
        <v>35</v>
      </c>
      <c r="N2" s="171">
        <v>3</v>
      </c>
      <c r="O2" s="168">
        <v>5</v>
      </c>
      <c r="P2" s="168">
        <v>4</v>
      </c>
      <c r="Q2" s="168">
        <v>3</v>
      </c>
      <c r="R2" s="168">
        <v>4</v>
      </c>
      <c r="S2" s="168">
        <v>5</v>
      </c>
      <c r="T2" s="168">
        <v>4</v>
      </c>
      <c r="U2" s="168">
        <v>3</v>
      </c>
      <c r="V2" s="169">
        <v>5</v>
      </c>
      <c r="W2" s="165">
        <f aca="true" t="shared" si="1" ref="W2:W9">SUM(N2:V2)</f>
        <v>36</v>
      </c>
      <c r="X2" s="138">
        <f aca="true" t="shared" si="2" ref="X2:X9">M2+W2</f>
        <v>71</v>
      </c>
      <c r="Y2" s="402">
        <f>SUM(X2+X3)</f>
        <v>147</v>
      </c>
      <c r="Z2" s="396" t="s">
        <v>33</v>
      </c>
      <c r="AA2" s="399" t="s">
        <v>34</v>
      </c>
      <c r="AB2" s="396"/>
    </row>
    <row r="3" spans="1:28" ht="15.75">
      <c r="A3" s="391"/>
      <c r="B3" s="389"/>
      <c r="C3" s="387"/>
      <c r="D3" s="139">
        <v>5</v>
      </c>
      <c r="E3" s="140">
        <v>4</v>
      </c>
      <c r="F3" s="140">
        <v>5</v>
      </c>
      <c r="G3" s="140">
        <v>4</v>
      </c>
      <c r="H3" s="140">
        <v>4</v>
      </c>
      <c r="I3" s="140">
        <v>4</v>
      </c>
      <c r="J3" s="140">
        <v>5</v>
      </c>
      <c r="K3" s="140">
        <v>4</v>
      </c>
      <c r="L3" s="141">
        <v>5</v>
      </c>
      <c r="M3" s="142">
        <f t="shared" si="0"/>
        <v>40</v>
      </c>
      <c r="N3" s="143">
        <v>4</v>
      </c>
      <c r="O3" s="140">
        <v>5</v>
      </c>
      <c r="P3" s="140">
        <v>5</v>
      </c>
      <c r="Q3" s="140">
        <v>4</v>
      </c>
      <c r="R3" s="140">
        <v>3</v>
      </c>
      <c r="S3" s="140">
        <v>4</v>
      </c>
      <c r="T3" s="140">
        <v>4</v>
      </c>
      <c r="U3" s="140">
        <v>3</v>
      </c>
      <c r="V3" s="141">
        <v>4</v>
      </c>
      <c r="W3" s="144">
        <f t="shared" si="1"/>
        <v>36</v>
      </c>
      <c r="X3" s="145">
        <f t="shared" si="2"/>
        <v>76</v>
      </c>
      <c r="Y3" s="403"/>
      <c r="Z3" s="397"/>
      <c r="AA3" s="400"/>
      <c r="AB3" s="397"/>
    </row>
    <row r="4" spans="1:28" ht="15.75">
      <c r="A4" s="391">
        <v>2</v>
      </c>
      <c r="B4" s="389" t="s">
        <v>120</v>
      </c>
      <c r="C4" s="387" t="s">
        <v>47</v>
      </c>
      <c r="D4" s="172">
        <v>4</v>
      </c>
      <c r="E4" s="173">
        <v>5</v>
      </c>
      <c r="F4" s="173">
        <v>6</v>
      </c>
      <c r="G4" s="173">
        <v>8</v>
      </c>
      <c r="H4" s="173">
        <v>5</v>
      </c>
      <c r="I4" s="173">
        <v>4</v>
      </c>
      <c r="J4" s="173">
        <v>4</v>
      </c>
      <c r="K4" s="173">
        <v>6</v>
      </c>
      <c r="L4" s="174">
        <v>5</v>
      </c>
      <c r="M4" s="175">
        <f t="shared" si="0"/>
        <v>47</v>
      </c>
      <c r="N4" s="176">
        <v>5</v>
      </c>
      <c r="O4" s="173">
        <v>5</v>
      </c>
      <c r="P4" s="173">
        <v>5</v>
      </c>
      <c r="Q4" s="173">
        <v>4</v>
      </c>
      <c r="R4" s="173">
        <v>5</v>
      </c>
      <c r="S4" s="173">
        <v>6</v>
      </c>
      <c r="T4" s="173">
        <v>5</v>
      </c>
      <c r="U4" s="173">
        <v>4</v>
      </c>
      <c r="V4" s="174">
        <v>4</v>
      </c>
      <c r="W4" s="166">
        <f t="shared" si="1"/>
        <v>43</v>
      </c>
      <c r="X4" s="146">
        <f t="shared" si="2"/>
        <v>90</v>
      </c>
      <c r="Y4" s="403">
        <f>SUM(X4+X5)</f>
        <v>187</v>
      </c>
      <c r="Z4" s="397"/>
      <c r="AA4" s="400"/>
      <c r="AB4" s="397"/>
    </row>
    <row r="5" spans="1:28" ht="15.75">
      <c r="A5" s="391"/>
      <c r="B5" s="389"/>
      <c r="C5" s="387"/>
      <c r="D5" s="139">
        <v>4</v>
      </c>
      <c r="E5" s="140">
        <v>5</v>
      </c>
      <c r="F5" s="140">
        <v>5</v>
      </c>
      <c r="G5" s="140">
        <v>4</v>
      </c>
      <c r="H5" s="140">
        <v>6</v>
      </c>
      <c r="I5" s="140">
        <v>7</v>
      </c>
      <c r="J5" s="140">
        <v>7</v>
      </c>
      <c r="K5" s="140">
        <v>5</v>
      </c>
      <c r="L5" s="141">
        <v>7</v>
      </c>
      <c r="M5" s="142">
        <v>50</v>
      </c>
      <c r="N5" s="143">
        <v>5</v>
      </c>
      <c r="O5" s="140">
        <v>9</v>
      </c>
      <c r="P5" s="140">
        <v>6</v>
      </c>
      <c r="Q5" s="140">
        <v>5</v>
      </c>
      <c r="R5" s="140">
        <v>3</v>
      </c>
      <c r="S5" s="140">
        <v>7</v>
      </c>
      <c r="T5" s="140">
        <v>5</v>
      </c>
      <c r="U5" s="140">
        <v>3</v>
      </c>
      <c r="V5" s="141">
        <v>4</v>
      </c>
      <c r="W5" s="144">
        <f t="shared" si="1"/>
        <v>47</v>
      </c>
      <c r="X5" s="145">
        <f t="shared" si="2"/>
        <v>97</v>
      </c>
      <c r="Y5" s="403"/>
      <c r="Z5" s="397"/>
      <c r="AA5" s="400"/>
      <c r="AB5" s="397"/>
    </row>
    <row r="6" spans="1:28" ht="15.75">
      <c r="A6" s="391">
        <v>3</v>
      </c>
      <c r="B6" s="392" t="s">
        <v>110</v>
      </c>
      <c r="C6" s="387" t="s">
        <v>47</v>
      </c>
      <c r="D6" s="172">
        <v>5</v>
      </c>
      <c r="E6" s="173">
        <v>5</v>
      </c>
      <c r="F6" s="173">
        <v>4</v>
      </c>
      <c r="G6" s="173">
        <v>4</v>
      </c>
      <c r="H6" s="173">
        <v>5</v>
      </c>
      <c r="I6" s="173">
        <v>4</v>
      </c>
      <c r="J6" s="173">
        <v>4</v>
      </c>
      <c r="K6" s="173">
        <v>4</v>
      </c>
      <c r="L6" s="174">
        <v>5</v>
      </c>
      <c r="M6" s="175">
        <f t="shared" si="0"/>
        <v>40</v>
      </c>
      <c r="N6" s="176">
        <v>4</v>
      </c>
      <c r="O6" s="173">
        <v>3</v>
      </c>
      <c r="P6" s="173">
        <v>5</v>
      </c>
      <c r="Q6" s="173">
        <v>4</v>
      </c>
      <c r="R6" s="173">
        <v>5</v>
      </c>
      <c r="S6" s="173">
        <v>5</v>
      </c>
      <c r="T6" s="173">
        <v>4</v>
      </c>
      <c r="U6" s="173">
        <v>3</v>
      </c>
      <c r="V6" s="174">
        <v>4</v>
      </c>
      <c r="W6" s="166">
        <f t="shared" si="1"/>
        <v>37</v>
      </c>
      <c r="X6" s="146">
        <f t="shared" si="2"/>
        <v>77</v>
      </c>
      <c r="Y6" s="403">
        <f>SUM(X6+X7)</f>
        <v>159</v>
      </c>
      <c r="Z6" s="397"/>
      <c r="AA6" s="400"/>
      <c r="AB6" s="397"/>
    </row>
    <row r="7" spans="1:28" ht="15.75">
      <c r="A7" s="391"/>
      <c r="B7" s="389"/>
      <c r="C7" s="387"/>
      <c r="D7" s="139">
        <v>5</v>
      </c>
      <c r="E7" s="140">
        <v>7</v>
      </c>
      <c r="F7" s="140">
        <v>6</v>
      </c>
      <c r="G7" s="140">
        <v>3</v>
      </c>
      <c r="H7" s="140">
        <v>5</v>
      </c>
      <c r="I7" s="140">
        <v>5</v>
      </c>
      <c r="J7" s="140">
        <v>5</v>
      </c>
      <c r="K7" s="140">
        <v>2</v>
      </c>
      <c r="L7" s="141">
        <v>7</v>
      </c>
      <c r="M7" s="142">
        <f t="shared" si="0"/>
        <v>45</v>
      </c>
      <c r="N7" s="143">
        <v>4</v>
      </c>
      <c r="O7" s="140">
        <v>4</v>
      </c>
      <c r="P7" s="140">
        <v>5</v>
      </c>
      <c r="Q7" s="140">
        <v>4</v>
      </c>
      <c r="R7" s="140">
        <v>3</v>
      </c>
      <c r="S7" s="140">
        <v>5</v>
      </c>
      <c r="T7" s="140">
        <v>5</v>
      </c>
      <c r="U7" s="140">
        <v>3</v>
      </c>
      <c r="V7" s="141">
        <v>4</v>
      </c>
      <c r="W7" s="144">
        <f t="shared" si="1"/>
        <v>37</v>
      </c>
      <c r="X7" s="145">
        <f t="shared" si="2"/>
        <v>82</v>
      </c>
      <c r="Y7" s="403"/>
      <c r="Z7" s="397"/>
      <c r="AA7" s="400"/>
      <c r="AB7" s="397"/>
    </row>
    <row r="8" spans="1:28" ht="15.75">
      <c r="A8" s="391">
        <v>4</v>
      </c>
      <c r="B8" s="389" t="s">
        <v>111</v>
      </c>
      <c r="C8" s="387" t="s">
        <v>47</v>
      </c>
      <c r="D8" s="172">
        <v>5</v>
      </c>
      <c r="E8" s="173">
        <v>5</v>
      </c>
      <c r="F8" s="173">
        <v>6</v>
      </c>
      <c r="G8" s="173">
        <v>4</v>
      </c>
      <c r="H8" s="173">
        <v>4</v>
      </c>
      <c r="I8" s="173">
        <v>5</v>
      </c>
      <c r="J8" s="173">
        <v>4</v>
      </c>
      <c r="K8" s="173">
        <v>6</v>
      </c>
      <c r="L8" s="174">
        <v>6</v>
      </c>
      <c r="M8" s="175">
        <f t="shared" si="0"/>
        <v>45</v>
      </c>
      <c r="N8" s="176">
        <v>4</v>
      </c>
      <c r="O8" s="173">
        <v>4</v>
      </c>
      <c r="P8" s="173">
        <v>5</v>
      </c>
      <c r="Q8" s="173">
        <v>4</v>
      </c>
      <c r="R8" s="173">
        <v>4</v>
      </c>
      <c r="S8" s="173">
        <v>4</v>
      </c>
      <c r="T8" s="173">
        <v>6</v>
      </c>
      <c r="U8" s="173">
        <v>4</v>
      </c>
      <c r="V8" s="174">
        <v>4</v>
      </c>
      <c r="W8" s="166">
        <f t="shared" si="1"/>
        <v>39</v>
      </c>
      <c r="X8" s="146">
        <f t="shared" si="2"/>
        <v>84</v>
      </c>
      <c r="Y8" s="403">
        <f>SUM(X8+X9)</f>
        <v>173</v>
      </c>
      <c r="Z8" s="397"/>
      <c r="AA8" s="400"/>
      <c r="AB8" s="397"/>
    </row>
    <row r="9" spans="1:28" ht="15.75">
      <c r="A9" s="391"/>
      <c r="B9" s="389"/>
      <c r="C9" s="387"/>
      <c r="D9" s="139">
        <v>6</v>
      </c>
      <c r="E9" s="140">
        <v>3</v>
      </c>
      <c r="F9" s="140">
        <v>5</v>
      </c>
      <c r="G9" s="140">
        <v>3</v>
      </c>
      <c r="H9" s="140">
        <v>5</v>
      </c>
      <c r="I9" s="140">
        <v>6</v>
      </c>
      <c r="J9" s="140">
        <v>6</v>
      </c>
      <c r="K9" s="140">
        <v>3</v>
      </c>
      <c r="L9" s="141">
        <v>7</v>
      </c>
      <c r="M9" s="142">
        <f t="shared" si="0"/>
        <v>44</v>
      </c>
      <c r="N9" s="143">
        <v>4</v>
      </c>
      <c r="O9" s="140">
        <v>6</v>
      </c>
      <c r="P9" s="140">
        <v>4</v>
      </c>
      <c r="Q9" s="140">
        <v>3</v>
      </c>
      <c r="R9" s="140">
        <v>6</v>
      </c>
      <c r="S9" s="140">
        <v>5</v>
      </c>
      <c r="T9" s="140">
        <v>8</v>
      </c>
      <c r="U9" s="140">
        <v>4</v>
      </c>
      <c r="V9" s="141">
        <v>5</v>
      </c>
      <c r="W9" s="144">
        <f t="shared" si="1"/>
        <v>45</v>
      </c>
      <c r="X9" s="145">
        <f t="shared" si="2"/>
        <v>89</v>
      </c>
      <c r="Y9" s="403"/>
      <c r="Z9" s="397"/>
      <c r="AA9" s="400"/>
      <c r="AB9" s="397"/>
    </row>
    <row r="10" spans="1:28" ht="15.75">
      <c r="A10" s="391">
        <v>5</v>
      </c>
      <c r="B10" s="389" t="s">
        <v>113</v>
      </c>
      <c r="C10" s="387" t="s">
        <v>47</v>
      </c>
      <c r="D10" s="172">
        <v>4</v>
      </c>
      <c r="E10" s="173">
        <v>5</v>
      </c>
      <c r="F10" s="173">
        <v>5</v>
      </c>
      <c r="G10" s="173">
        <v>4</v>
      </c>
      <c r="H10" s="173">
        <v>6</v>
      </c>
      <c r="I10" s="173">
        <v>5</v>
      </c>
      <c r="J10" s="173">
        <v>4</v>
      </c>
      <c r="K10" s="173">
        <v>5</v>
      </c>
      <c r="L10" s="174">
        <v>4</v>
      </c>
      <c r="M10" s="175">
        <f aca="true" t="shared" si="3" ref="M10:M21">SUM(D10:L10)</f>
        <v>42</v>
      </c>
      <c r="N10" s="176">
        <v>4</v>
      </c>
      <c r="O10" s="173">
        <v>4</v>
      </c>
      <c r="P10" s="173">
        <v>5</v>
      </c>
      <c r="Q10" s="173">
        <v>5</v>
      </c>
      <c r="R10" s="173">
        <v>4</v>
      </c>
      <c r="S10" s="173">
        <v>5</v>
      </c>
      <c r="T10" s="173">
        <v>5</v>
      </c>
      <c r="U10" s="173">
        <v>4</v>
      </c>
      <c r="V10" s="174">
        <v>5</v>
      </c>
      <c r="W10" s="166">
        <f aca="true" t="shared" si="4" ref="W10:W21">SUM(N10:V10)</f>
        <v>41</v>
      </c>
      <c r="X10" s="146">
        <f aca="true" t="shared" si="5" ref="X10:X21">M10+W10</f>
        <v>83</v>
      </c>
      <c r="Y10" s="403">
        <f>SUM(X10+X11)</f>
        <v>173</v>
      </c>
      <c r="Z10" s="397"/>
      <c r="AA10" s="400"/>
      <c r="AB10" s="397"/>
    </row>
    <row r="11" spans="1:28" ht="15.75">
      <c r="A11" s="391"/>
      <c r="B11" s="389"/>
      <c r="C11" s="387"/>
      <c r="D11" s="139">
        <v>5</v>
      </c>
      <c r="E11" s="140">
        <v>6</v>
      </c>
      <c r="F11" s="140">
        <v>5</v>
      </c>
      <c r="G11" s="140">
        <v>3</v>
      </c>
      <c r="H11" s="140">
        <v>5</v>
      </c>
      <c r="I11" s="140">
        <v>5</v>
      </c>
      <c r="J11" s="140">
        <v>6</v>
      </c>
      <c r="K11" s="140">
        <v>4</v>
      </c>
      <c r="L11" s="141">
        <v>4</v>
      </c>
      <c r="M11" s="142">
        <f t="shared" si="3"/>
        <v>43</v>
      </c>
      <c r="N11" s="143">
        <v>6</v>
      </c>
      <c r="O11" s="140">
        <v>7</v>
      </c>
      <c r="P11" s="140">
        <v>5</v>
      </c>
      <c r="Q11" s="140">
        <v>6</v>
      </c>
      <c r="R11" s="140">
        <v>5</v>
      </c>
      <c r="S11" s="140">
        <v>5</v>
      </c>
      <c r="T11" s="140">
        <v>5</v>
      </c>
      <c r="U11" s="140">
        <v>3</v>
      </c>
      <c r="V11" s="141">
        <v>5</v>
      </c>
      <c r="W11" s="144">
        <f t="shared" si="4"/>
        <v>47</v>
      </c>
      <c r="X11" s="145">
        <f t="shared" si="5"/>
        <v>90</v>
      </c>
      <c r="Y11" s="403"/>
      <c r="Z11" s="397"/>
      <c r="AA11" s="400"/>
      <c r="AB11" s="397"/>
    </row>
    <row r="12" spans="1:28" ht="16.5" thickBot="1">
      <c r="A12" s="391">
        <v>6</v>
      </c>
      <c r="B12" s="389" t="s">
        <v>114</v>
      </c>
      <c r="C12" s="387" t="s">
        <v>47</v>
      </c>
      <c r="D12" s="172">
        <v>7</v>
      </c>
      <c r="E12" s="173">
        <v>5</v>
      </c>
      <c r="F12" s="173">
        <v>5</v>
      </c>
      <c r="G12" s="173">
        <v>4</v>
      </c>
      <c r="H12" s="173">
        <v>7</v>
      </c>
      <c r="I12" s="173">
        <v>5</v>
      </c>
      <c r="J12" s="173">
        <v>4</v>
      </c>
      <c r="K12" s="173">
        <v>5</v>
      </c>
      <c r="L12" s="174">
        <v>4</v>
      </c>
      <c r="M12" s="175">
        <f t="shared" si="3"/>
        <v>46</v>
      </c>
      <c r="N12" s="176">
        <v>5</v>
      </c>
      <c r="O12" s="173">
        <v>5</v>
      </c>
      <c r="P12" s="173">
        <v>7</v>
      </c>
      <c r="Q12" s="173">
        <v>8</v>
      </c>
      <c r="R12" s="173">
        <v>3</v>
      </c>
      <c r="S12" s="173">
        <v>3</v>
      </c>
      <c r="T12" s="173">
        <v>5</v>
      </c>
      <c r="U12" s="173">
        <v>4</v>
      </c>
      <c r="V12" s="174">
        <v>5</v>
      </c>
      <c r="W12" s="166">
        <f t="shared" si="4"/>
        <v>45</v>
      </c>
      <c r="X12" s="146">
        <f t="shared" si="5"/>
        <v>91</v>
      </c>
      <c r="Y12" s="403">
        <f>SUM(X12+X13)</f>
        <v>188</v>
      </c>
      <c r="Z12" s="398"/>
      <c r="AA12" s="401"/>
      <c r="AB12" s="398"/>
    </row>
    <row r="13" spans="1:28" ht="16.5" thickBot="1">
      <c r="A13" s="393"/>
      <c r="B13" s="394"/>
      <c r="C13" s="395"/>
      <c r="D13" s="147">
        <v>6</v>
      </c>
      <c r="E13" s="148">
        <v>5</v>
      </c>
      <c r="F13" s="148">
        <v>7</v>
      </c>
      <c r="G13" s="148">
        <v>3</v>
      </c>
      <c r="H13" s="148">
        <v>6</v>
      </c>
      <c r="I13" s="148">
        <v>6</v>
      </c>
      <c r="J13" s="148">
        <v>5</v>
      </c>
      <c r="K13" s="148">
        <v>4</v>
      </c>
      <c r="L13" s="149">
        <v>5</v>
      </c>
      <c r="M13" s="150">
        <f t="shared" si="3"/>
        <v>47</v>
      </c>
      <c r="N13" s="151">
        <v>7</v>
      </c>
      <c r="O13" s="148">
        <v>6</v>
      </c>
      <c r="P13" s="148">
        <v>7</v>
      </c>
      <c r="Q13" s="148">
        <v>5</v>
      </c>
      <c r="R13" s="148">
        <v>4</v>
      </c>
      <c r="S13" s="148">
        <v>6</v>
      </c>
      <c r="T13" s="148">
        <v>7</v>
      </c>
      <c r="U13" s="148">
        <v>3</v>
      </c>
      <c r="V13" s="149">
        <v>5</v>
      </c>
      <c r="W13" s="152">
        <f t="shared" si="4"/>
        <v>50</v>
      </c>
      <c r="X13" s="153">
        <f t="shared" si="5"/>
        <v>97</v>
      </c>
      <c r="Y13" s="403"/>
      <c r="Z13" s="161">
        <f>SUM(X2+X4+X6+X8+X10+X12)-MAX(X2,X4,X6,X8,X10,X12)</f>
        <v>405</v>
      </c>
      <c r="AA13" s="162">
        <f>SUM(X3+X5+X7+X9+X11+X13)-MAX(X3,X5,X7,X9,X11,X13)</f>
        <v>434</v>
      </c>
      <c r="AB13" s="162">
        <f>SUM(Z13+AA13)</f>
        <v>839</v>
      </c>
    </row>
    <row r="14" spans="1:28" ht="15.75">
      <c r="A14" s="404">
        <v>1</v>
      </c>
      <c r="B14" s="388" t="s">
        <v>72</v>
      </c>
      <c r="C14" s="386" t="s">
        <v>46</v>
      </c>
      <c r="D14" s="167">
        <v>5</v>
      </c>
      <c r="E14" s="168">
        <v>5</v>
      </c>
      <c r="F14" s="168">
        <v>5</v>
      </c>
      <c r="G14" s="168">
        <v>5</v>
      </c>
      <c r="H14" s="168">
        <v>6</v>
      </c>
      <c r="I14" s="168">
        <v>5</v>
      </c>
      <c r="J14" s="168">
        <v>3</v>
      </c>
      <c r="K14" s="168">
        <v>4</v>
      </c>
      <c r="L14" s="169">
        <v>5</v>
      </c>
      <c r="M14" s="170">
        <f t="shared" si="3"/>
        <v>43</v>
      </c>
      <c r="N14" s="171">
        <v>5</v>
      </c>
      <c r="O14" s="168">
        <v>4</v>
      </c>
      <c r="P14" s="168">
        <v>4</v>
      </c>
      <c r="Q14" s="168">
        <v>7</v>
      </c>
      <c r="R14" s="168">
        <v>4</v>
      </c>
      <c r="S14" s="168">
        <v>4</v>
      </c>
      <c r="T14" s="168">
        <v>5</v>
      </c>
      <c r="U14" s="168">
        <v>4</v>
      </c>
      <c r="V14" s="169">
        <v>6</v>
      </c>
      <c r="W14" s="165">
        <f t="shared" si="4"/>
        <v>43</v>
      </c>
      <c r="X14" s="138">
        <f t="shared" si="5"/>
        <v>86</v>
      </c>
      <c r="Y14" s="402">
        <f>SUM(X14+X15)</f>
        <v>166</v>
      </c>
      <c r="Z14" s="396" t="s">
        <v>33</v>
      </c>
      <c r="AA14" s="399" t="s">
        <v>34</v>
      </c>
      <c r="AB14" s="396" t="s">
        <v>35</v>
      </c>
    </row>
    <row r="15" spans="1:28" ht="15.75">
      <c r="A15" s="405"/>
      <c r="B15" s="389"/>
      <c r="C15" s="387"/>
      <c r="D15" s="139">
        <v>4</v>
      </c>
      <c r="E15" s="140">
        <v>3</v>
      </c>
      <c r="F15" s="140">
        <v>6</v>
      </c>
      <c r="G15" s="140">
        <v>2</v>
      </c>
      <c r="H15" s="140">
        <v>4</v>
      </c>
      <c r="I15" s="140">
        <v>5</v>
      </c>
      <c r="J15" s="140">
        <v>6</v>
      </c>
      <c r="K15" s="140">
        <v>3</v>
      </c>
      <c r="L15" s="141">
        <v>7</v>
      </c>
      <c r="M15" s="142">
        <f t="shared" si="3"/>
        <v>40</v>
      </c>
      <c r="N15" s="143">
        <v>4</v>
      </c>
      <c r="O15" s="140">
        <v>4</v>
      </c>
      <c r="P15" s="140">
        <v>4</v>
      </c>
      <c r="Q15" s="140">
        <v>4</v>
      </c>
      <c r="R15" s="140">
        <v>5</v>
      </c>
      <c r="S15" s="140">
        <v>6</v>
      </c>
      <c r="T15" s="140">
        <v>5</v>
      </c>
      <c r="U15" s="140">
        <v>4</v>
      </c>
      <c r="V15" s="141">
        <v>4</v>
      </c>
      <c r="W15" s="144">
        <f t="shared" si="4"/>
        <v>40</v>
      </c>
      <c r="X15" s="145">
        <f t="shared" si="5"/>
        <v>80</v>
      </c>
      <c r="Y15" s="403"/>
      <c r="Z15" s="397"/>
      <c r="AA15" s="400"/>
      <c r="AB15" s="397"/>
    </row>
    <row r="16" spans="1:28" ht="15.75">
      <c r="A16" s="405">
        <v>2</v>
      </c>
      <c r="B16" s="389" t="s">
        <v>73</v>
      </c>
      <c r="C16" s="387" t="s">
        <v>46</v>
      </c>
      <c r="D16" s="172">
        <v>4</v>
      </c>
      <c r="E16" s="173">
        <v>4</v>
      </c>
      <c r="F16" s="173">
        <v>6</v>
      </c>
      <c r="G16" s="173">
        <v>3</v>
      </c>
      <c r="H16" s="173">
        <v>5</v>
      </c>
      <c r="I16" s="173">
        <v>4</v>
      </c>
      <c r="J16" s="173">
        <v>4</v>
      </c>
      <c r="K16" s="173">
        <v>4</v>
      </c>
      <c r="L16" s="174">
        <v>5</v>
      </c>
      <c r="M16" s="175">
        <f t="shared" si="3"/>
        <v>39</v>
      </c>
      <c r="N16" s="176">
        <v>4</v>
      </c>
      <c r="O16" s="173">
        <v>5</v>
      </c>
      <c r="P16" s="173">
        <v>7</v>
      </c>
      <c r="Q16" s="173">
        <v>5</v>
      </c>
      <c r="R16" s="173">
        <v>4</v>
      </c>
      <c r="S16" s="173">
        <v>5</v>
      </c>
      <c r="T16" s="173">
        <v>6</v>
      </c>
      <c r="U16" s="173">
        <v>3</v>
      </c>
      <c r="V16" s="174">
        <v>5</v>
      </c>
      <c r="W16" s="166">
        <f t="shared" si="4"/>
        <v>44</v>
      </c>
      <c r="X16" s="146">
        <f t="shared" si="5"/>
        <v>83</v>
      </c>
      <c r="Y16" s="403">
        <f>SUM(X16+X17)</f>
        <v>162</v>
      </c>
      <c r="Z16" s="397"/>
      <c r="AA16" s="400"/>
      <c r="AB16" s="397"/>
    </row>
    <row r="17" spans="1:28" ht="15.75">
      <c r="A17" s="405"/>
      <c r="B17" s="389"/>
      <c r="C17" s="387"/>
      <c r="D17" s="139">
        <v>5</v>
      </c>
      <c r="E17" s="140">
        <v>4</v>
      </c>
      <c r="F17" s="140">
        <v>5</v>
      </c>
      <c r="G17" s="140">
        <v>3</v>
      </c>
      <c r="H17" s="140">
        <v>4</v>
      </c>
      <c r="I17" s="140">
        <v>4</v>
      </c>
      <c r="J17" s="140">
        <v>5</v>
      </c>
      <c r="K17" s="140">
        <v>4</v>
      </c>
      <c r="L17" s="141">
        <v>4</v>
      </c>
      <c r="M17" s="142">
        <f t="shared" si="3"/>
        <v>38</v>
      </c>
      <c r="N17" s="143">
        <v>4</v>
      </c>
      <c r="O17" s="140">
        <v>5</v>
      </c>
      <c r="P17" s="140">
        <v>5</v>
      </c>
      <c r="Q17" s="140">
        <v>3</v>
      </c>
      <c r="R17" s="140">
        <v>4</v>
      </c>
      <c r="S17" s="140">
        <v>6</v>
      </c>
      <c r="T17" s="140">
        <v>4</v>
      </c>
      <c r="U17" s="140">
        <v>6</v>
      </c>
      <c r="V17" s="141">
        <v>4</v>
      </c>
      <c r="W17" s="144">
        <f t="shared" si="4"/>
        <v>41</v>
      </c>
      <c r="X17" s="145">
        <f t="shared" si="5"/>
        <v>79</v>
      </c>
      <c r="Y17" s="403"/>
      <c r="Z17" s="397"/>
      <c r="AA17" s="400"/>
      <c r="AB17" s="397"/>
    </row>
    <row r="18" spans="1:28" ht="15.75">
      <c r="A18" s="405">
        <v>3</v>
      </c>
      <c r="B18" s="389" t="s">
        <v>74</v>
      </c>
      <c r="C18" s="387" t="s">
        <v>46</v>
      </c>
      <c r="D18" s="172">
        <v>5</v>
      </c>
      <c r="E18" s="173">
        <v>5</v>
      </c>
      <c r="F18" s="173">
        <v>6</v>
      </c>
      <c r="G18" s="173">
        <v>4</v>
      </c>
      <c r="H18" s="173">
        <v>5</v>
      </c>
      <c r="I18" s="173">
        <v>4</v>
      </c>
      <c r="J18" s="173">
        <v>5</v>
      </c>
      <c r="K18" s="173">
        <v>5</v>
      </c>
      <c r="L18" s="174">
        <v>6</v>
      </c>
      <c r="M18" s="175">
        <f t="shared" si="3"/>
        <v>45</v>
      </c>
      <c r="N18" s="176">
        <v>4</v>
      </c>
      <c r="O18" s="173">
        <v>5</v>
      </c>
      <c r="P18" s="173">
        <v>5</v>
      </c>
      <c r="Q18" s="173">
        <v>4</v>
      </c>
      <c r="R18" s="173">
        <v>4</v>
      </c>
      <c r="S18" s="173">
        <v>4</v>
      </c>
      <c r="T18" s="173">
        <v>4</v>
      </c>
      <c r="U18" s="173">
        <v>3</v>
      </c>
      <c r="V18" s="174">
        <v>4</v>
      </c>
      <c r="W18" s="166">
        <f t="shared" si="4"/>
        <v>37</v>
      </c>
      <c r="X18" s="146">
        <f t="shared" si="5"/>
        <v>82</v>
      </c>
      <c r="Y18" s="403">
        <f>SUM(X18+X19)</f>
        <v>164</v>
      </c>
      <c r="Z18" s="397"/>
      <c r="AA18" s="400"/>
      <c r="AB18" s="397"/>
    </row>
    <row r="19" spans="1:28" ht="15.75">
      <c r="A19" s="405"/>
      <c r="B19" s="389"/>
      <c r="C19" s="387"/>
      <c r="D19" s="139">
        <v>6</v>
      </c>
      <c r="E19" s="140">
        <v>5</v>
      </c>
      <c r="F19" s="140">
        <v>5</v>
      </c>
      <c r="G19" s="140">
        <v>3</v>
      </c>
      <c r="H19" s="140">
        <v>5</v>
      </c>
      <c r="I19" s="140">
        <v>5</v>
      </c>
      <c r="J19" s="140">
        <v>5</v>
      </c>
      <c r="K19" s="140">
        <v>4</v>
      </c>
      <c r="L19" s="141">
        <v>5</v>
      </c>
      <c r="M19" s="142">
        <f t="shared" si="3"/>
        <v>43</v>
      </c>
      <c r="N19" s="143">
        <v>3</v>
      </c>
      <c r="O19" s="140">
        <v>5</v>
      </c>
      <c r="P19" s="140">
        <v>5</v>
      </c>
      <c r="Q19" s="140">
        <v>4</v>
      </c>
      <c r="R19" s="140">
        <v>5</v>
      </c>
      <c r="S19" s="140">
        <v>5</v>
      </c>
      <c r="T19" s="140">
        <v>5</v>
      </c>
      <c r="U19" s="140">
        <v>3</v>
      </c>
      <c r="V19" s="141">
        <v>4</v>
      </c>
      <c r="W19" s="144">
        <f t="shared" si="4"/>
        <v>39</v>
      </c>
      <c r="X19" s="145">
        <f t="shared" si="5"/>
        <v>82</v>
      </c>
      <c r="Y19" s="403"/>
      <c r="Z19" s="397"/>
      <c r="AA19" s="400"/>
      <c r="AB19" s="397"/>
    </row>
    <row r="20" spans="1:28" ht="15.75">
      <c r="A20" s="405">
        <v>4</v>
      </c>
      <c r="B20" s="389" t="s">
        <v>75</v>
      </c>
      <c r="C20" s="387" t="s">
        <v>46</v>
      </c>
      <c r="D20" s="172">
        <v>5</v>
      </c>
      <c r="E20" s="173">
        <v>5</v>
      </c>
      <c r="F20" s="173">
        <v>4</v>
      </c>
      <c r="G20" s="173">
        <v>4</v>
      </c>
      <c r="H20" s="173">
        <v>5</v>
      </c>
      <c r="I20" s="173">
        <v>4</v>
      </c>
      <c r="J20" s="173">
        <v>4</v>
      </c>
      <c r="K20" s="173">
        <v>4</v>
      </c>
      <c r="L20" s="174">
        <v>4</v>
      </c>
      <c r="M20" s="175">
        <f t="shared" si="3"/>
        <v>39</v>
      </c>
      <c r="N20" s="176">
        <v>3</v>
      </c>
      <c r="O20" s="173">
        <v>5</v>
      </c>
      <c r="P20" s="173">
        <v>6</v>
      </c>
      <c r="Q20" s="173">
        <v>6</v>
      </c>
      <c r="R20" s="173">
        <v>3</v>
      </c>
      <c r="S20" s="173">
        <v>5</v>
      </c>
      <c r="T20" s="173">
        <v>5</v>
      </c>
      <c r="U20" s="173">
        <v>3</v>
      </c>
      <c r="V20" s="174">
        <v>5</v>
      </c>
      <c r="W20" s="166">
        <f t="shared" si="4"/>
        <v>41</v>
      </c>
      <c r="X20" s="146">
        <f t="shared" si="5"/>
        <v>80</v>
      </c>
      <c r="Y20" s="403">
        <f>SUM(X20+X21)</f>
        <v>161</v>
      </c>
      <c r="Z20" s="397"/>
      <c r="AA20" s="400"/>
      <c r="AB20" s="397"/>
    </row>
    <row r="21" spans="1:28" ht="15.75">
      <c r="A21" s="405"/>
      <c r="B21" s="389"/>
      <c r="C21" s="387"/>
      <c r="D21" s="139">
        <v>5</v>
      </c>
      <c r="E21" s="140">
        <v>4</v>
      </c>
      <c r="F21" s="140">
        <v>5</v>
      </c>
      <c r="G21" s="140">
        <v>4</v>
      </c>
      <c r="H21" s="140">
        <v>4</v>
      </c>
      <c r="I21" s="140">
        <v>4</v>
      </c>
      <c r="J21" s="140">
        <v>5</v>
      </c>
      <c r="K21" s="140">
        <v>4</v>
      </c>
      <c r="L21" s="141">
        <v>6</v>
      </c>
      <c r="M21" s="142">
        <f t="shared" si="3"/>
        <v>41</v>
      </c>
      <c r="N21" s="143">
        <v>5</v>
      </c>
      <c r="O21" s="140">
        <v>5</v>
      </c>
      <c r="P21" s="140">
        <v>5</v>
      </c>
      <c r="Q21" s="140">
        <v>4</v>
      </c>
      <c r="R21" s="140">
        <v>3</v>
      </c>
      <c r="S21" s="140">
        <v>6</v>
      </c>
      <c r="T21" s="140">
        <v>4</v>
      </c>
      <c r="U21" s="140">
        <v>4</v>
      </c>
      <c r="V21" s="141">
        <v>4</v>
      </c>
      <c r="W21" s="144">
        <f t="shared" si="4"/>
        <v>40</v>
      </c>
      <c r="X21" s="145">
        <f t="shared" si="5"/>
        <v>81</v>
      </c>
      <c r="Y21" s="403"/>
      <c r="Z21" s="397"/>
      <c r="AA21" s="400"/>
      <c r="AB21" s="397"/>
    </row>
    <row r="22" spans="1:28" ht="15.75">
      <c r="A22" s="405">
        <v>5</v>
      </c>
      <c r="B22" s="389" t="s">
        <v>76</v>
      </c>
      <c r="C22" s="387" t="s">
        <v>46</v>
      </c>
      <c r="D22" s="172">
        <v>5</v>
      </c>
      <c r="E22" s="173">
        <v>5</v>
      </c>
      <c r="F22" s="173">
        <v>4</v>
      </c>
      <c r="G22" s="173">
        <v>3</v>
      </c>
      <c r="H22" s="173">
        <v>6</v>
      </c>
      <c r="I22" s="173">
        <v>5</v>
      </c>
      <c r="J22" s="173">
        <v>4</v>
      </c>
      <c r="K22" s="173">
        <v>4</v>
      </c>
      <c r="L22" s="174">
        <v>4</v>
      </c>
      <c r="M22" s="175">
        <f aca="true" t="shared" si="6" ref="M22:M37">SUM(D22:L22)</f>
        <v>40</v>
      </c>
      <c r="N22" s="176">
        <v>4</v>
      </c>
      <c r="O22" s="173">
        <v>4</v>
      </c>
      <c r="P22" s="173">
        <v>4</v>
      </c>
      <c r="Q22" s="173">
        <v>5</v>
      </c>
      <c r="R22" s="173">
        <v>4</v>
      </c>
      <c r="S22" s="173">
        <v>4</v>
      </c>
      <c r="T22" s="173">
        <v>4</v>
      </c>
      <c r="U22" s="173">
        <v>4</v>
      </c>
      <c r="V22" s="174">
        <v>5</v>
      </c>
      <c r="W22" s="166">
        <f aca="true" t="shared" si="7" ref="W22:W37">SUM(N22:V22)</f>
        <v>38</v>
      </c>
      <c r="X22" s="146">
        <f aca="true" t="shared" si="8" ref="X22:X37">M22+W22</f>
        <v>78</v>
      </c>
      <c r="Y22" s="403">
        <f>SUM(X22+X23)</f>
        <v>161</v>
      </c>
      <c r="Z22" s="397"/>
      <c r="AA22" s="400"/>
      <c r="AB22" s="397"/>
    </row>
    <row r="23" spans="1:28" ht="15.75">
      <c r="A23" s="405"/>
      <c r="B23" s="389"/>
      <c r="C23" s="387"/>
      <c r="D23" s="139">
        <v>5</v>
      </c>
      <c r="E23" s="140">
        <v>4</v>
      </c>
      <c r="F23" s="140">
        <v>5</v>
      </c>
      <c r="G23" s="140">
        <v>4</v>
      </c>
      <c r="H23" s="140">
        <v>6</v>
      </c>
      <c r="I23" s="140">
        <v>5</v>
      </c>
      <c r="J23" s="140">
        <v>5</v>
      </c>
      <c r="K23" s="140">
        <v>4</v>
      </c>
      <c r="L23" s="141">
        <v>4</v>
      </c>
      <c r="M23" s="142">
        <f t="shared" si="6"/>
        <v>42</v>
      </c>
      <c r="N23" s="143">
        <v>4</v>
      </c>
      <c r="O23" s="140">
        <v>5</v>
      </c>
      <c r="P23" s="140">
        <v>5</v>
      </c>
      <c r="Q23" s="140">
        <v>6</v>
      </c>
      <c r="R23" s="140">
        <v>3</v>
      </c>
      <c r="S23" s="140">
        <v>6</v>
      </c>
      <c r="T23" s="140">
        <v>4</v>
      </c>
      <c r="U23" s="140">
        <v>4</v>
      </c>
      <c r="V23" s="141">
        <v>4</v>
      </c>
      <c r="W23" s="144">
        <f t="shared" si="7"/>
        <v>41</v>
      </c>
      <c r="X23" s="145">
        <f t="shared" si="8"/>
        <v>83</v>
      </c>
      <c r="Y23" s="403"/>
      <c r="Z23" s="397"/>
      <c r="AA23" s="400"/>
      <c r="AB23" s="397"/>
    </row>
    <row r="24" spans="1:28" ht="16.5" thickBot="1">
      <c r="A24" s="405">
        <v>6</v>
      </c>
      <c r="B24" s="389" t="s">
        <v>77</v>
      </c>
      <c r="C24" s="387" t="s">
        <v>46</v>
      </c>
      <c r="D24" s="172">
        <v>7</v>
      </c>
      <c r="E24" s="173">
        <v>5</v>
      </c>
      <c r="F24" s="173">
        <v>5</v>
      </c>
      <c r="G24" s="173">
        <v>4</v>
      </c>
      <c r="H24" s="173">
        <v>7</v>
      </c>
      <c r="I24" s="173">
        <v>5</v>
      </c>
      <c r="J24" s="173">
        <v>4</v>
      </c>
      <c r="K24" s="173">
        <v>3</v>
      </c>
      <c r="L24" s="174">
        <v>6</v>
      </c>
      <c r="M24" s="175">
        <f t="shared" si="6"/>
        <v>46</v>
      </c>
      <c r="N24" s="176">
        <v>6</v>
      </c>
      <c r="O24" s="173">
        <v>4</v>
      </c>
      <c r="P24" s="173">
        <v>5</v>
      </c>
      <c r="Q24" s="173">
        <v>5</v>
      </c>
      <c r="R24" s="173">
        <v>5</v>
      </c>
      <c r="S24" s="173">
        <v>4</v>
      </c>
      <c r="T24" s="173">
        <v>4</v>
      </c>
      <c r="U24" s="173">
        <v>4</v>
      </c>
      <c r="V24" s="174">
        <v>6</v>
      </c>
      <c r="W24" s="166">
        <f t="shared" si="7"/>
        <v>43</v>
      </c>
      <c r="X24" s="146">
        <f t="shared" si="8"/>
        <v>89</v>
      </c>
      <c r="Y24" s="403">
        <f>SUM(X24+X25)</f>
        <v>170</v>
      </c>
      <c r="Z24" s="398"/>
      <c r="AA24" s="401"/>
      <c r="AB24" s="398"/>
    </row>
    <row r="25" spans="1:28" ht="16.5" thickBot="1">
      <c r="A25" s="406"/>
      <c r="B25" s="394"/>
      <c r="C25" s="395"/>
      <c r="D25" s="147">
        <v>4</v>
      </c>
      <c r="E25" s="148">
        <v>5</v>
      </c>
      <c r="F25" s="148">
        <v>5</v>
      </c>
      <c r="G25" s="148">
        <v>3</v>
      </c>
      <c r="H25" s="148">
        <v>5</v>
      </c>
      <c r="I25" s="148">
        <v>4</v>
      </c>
      <c r="J25" s="148">
        <v>5</v>
      </c>
      <c r="K25" s="148">
        <v>4</v>
      </c>
      <c r="L25" s="149">
        <v>5</v>
      </c>
      <c r="M25" s="150">
        <f t="shared" si="6"/>
        <v>40</v>
      </c>
      <c r="N25" s="151">
        <v>4</v>
      </c>
      <c r="O25" s="148">
        <v>5</v>
      </c>
      <c r="P25" s="148">
        <v>6</v>
      </c>
      <c r="Q25" s="148">
        <v>4</v>
      </c>
      <c r="R25" s="148">
        <v>4</v>
      </c>
      <c r="S25" s="148">
        <v>5</v>
      </c>
      <c r="T25" s="148">
        <v>5</v>
      </c>
      <c r="U25" s="148">
        <v>4</v>
      </c>
      <c r="V25" s="149">
        <v>4</v>
      </c>
      <c r="W25" s="152">
        <f t="shared" si="7"/>
        <v>41</v>
      </c>
      <c r="X25" s="153">
        <f t="shared" si="8"/>
        <v>81</v>
      </c>
      <c r="Y25" s="403"/>
      <c r="Z25" s="161">
        <f>SUM(X14+X16+X18+X20+X22+X24)-MAX(X14,X16,X18,X20,X22,X24)</f>
        <v>409</v>
      </c>
      <c r="AA25" s="162">
        <f>SUM(X15+X17+X19+X21+X23+X25)-MAX(X15,X17,X19,X21,X23,X25)</f>
        <v>403</v>
      </c>
      <c r="AB25" s="162">
        <f>SUM(Z25+AA25)</f>
        <v>812</v>
      </c>
    </row>
    <row r="26" spans="1:28" ht="15.75">
      <c r="A26" s="404">
        <v>1</v>
      </c>
      <c r="B26" s="388" t="s">
        <v>78</v>
      </c>
      <c r="C26" s="386" t="s">
        <v>45</v>
      </c>
      <c r="D26" s="167">
        <v>5</v>
      </c>
      <c r="E26" s="168">
        <v>5</v>
      </c>
      <c r="F26" s="168">
        <v>6</v>
      </c>
      <c r="G26" s="168">
        <v>4</v>
      </c>
      <c r="H26" s="168">
        <v>6</v>
      </c>
      <c r="I26" s="168">
        <v>5</v>
      </c>
      <c r="J26" s="168">
        <v>3</v>
      </c>
      <c r="K26" s="168">
        <v>4</v>
      </c>
      <c r="L26" s="169">
        <v>5</v>
      </c>
      <c r="M26" s="170">
        <f t="shared" si="6"/>
        <v>43</v>
      </c>
      <c r="N26" s="171">
        <v>6</v>
      </c>
      <c r="O26" s="168">
        <v>4</v>
      </c>
      <c r="P26" s="168">
        <v>5</v>
      </c>
      <c r="Q26" s="168">
        <v>4</v>
      </c>
      <c r="R26" s="168">
        <v>4</v>
      </c>
      <c r="S26" s="168">
        <v>5</v>
      </c>
      <c r="T26" s="168">
        <v>6</v>
      </c>
      <c r="U26" s="168">
        <v>3</v>
      </c>
      <c r="V26" s="169">
        <v>4</v>
      </c>
      <c r="W26" s="165">
        <f t="shared" si="7"/>
        <v>41</v>
      </c>
      <c r="X26" s="138">
        <f t="shared" si="8"/>
        <v>84</v>
      </c>
      <c r="Y26" s="402">
        <f>SUM(X26+X27)</f>
        <v>169</v>
      </c>
      <c r="Z26" s="396" t="s">
        <v>33</v>
      </c>
      <c r="AA26" s="399" t="s">
        <v>34</v>
      </c>
      <c r="AB26" s="396" t="s">
        <v>35</v>
      </c>
    </row>
    <row r="27" spans="1:28" ht="15.75">
      <c r="A27" s="405"/>
      <c r="B27" s="389"/>
      <c r="C27" s="387"/>
      <c r="D27" s="139">
        <v>4</v>
      </c>
      <c r="E27" s="140">
        <v>5</v>
      </c>
      <c r="F27" s="140">
        <v>6</v>
      </c>
      <c r="G27" s="140">
        <v>3</v>
      </c>
      <c r="H27" s="140">
        <v>5</v>
      </c>
      <c r="I27" s="140">
        <v>5</v>
      </c>
      <c r="J27" s="140">
        <v>5</v>
      </c>
      <c r="K27" s="140">
        <v>4</v>
      </c>
      <c r="L27" s="141">
        <v>5</v>
      </c>
      <c r="M27" s="142">
        <f t="shared" si="6"/>
        <v>42</v>
      </c>
      <c r="N27" s="143">
        <v>5</v>
      </c>
      <c r="O27" s="140">
        <v>6</v>
      </c>
      <c r="P27" s="140">
        <v>5</v>
      </c>
      <c r="Q27" s="140">
        <v>4</v>
      </c>
      <c r="R27" s="140">
        <v>3</v>
      </c>
      <c r="S27" s="140">
        <v>6</v>
      </c>
      <c r="T27" s="140">
        <v>5</v>
      </c>
      <c r="U27" s="140">
        <v>4</v>
      </c>
      <c r="V27" s="141">
        <v>5</v>
      </c>
      <c r="W27" s="144">
        <f t="shared" si="7"/>
        <v>43</v>
      </c>
      <c r="X27" s="145">
        <f t="shared" si="8"/>
        <v>85</v>
      </c>
      <c r="Y27" s="403"/>
      <c r="Z27" s="397"/>
      <c r="AA27" s="400"/>
      <c r="AB27" s="397"/>
    </row>
    <row r="28" spans="1:28" ht="15.75">
      <c r="A28" s="405">
        <v>2</v>
      </c>
      <c r="B28" s="389" t="s">
        <v>79</v>
      </c>
      <c r="C28" s="387" t="s">
        <v>45</v>
      </c>
      <c r="D28" s="172">
        <v>6</v>
      </c>
      <c r="E28" s="173">
        <v>4</v>
      </c>
      <c r="F28" s="173">
        <v>4</v>
      </c>
      <c r="G28" s="173">
        <v>5</v>
      </c>
      <c r="H28" s="173">
        <v>6</v>
      </c>
      <c r="I28" s="173">
        <v>7</v>
      </c>
      <c r="J28" s="173">
        <v>3</v>
      </c>
      <c r="K28" s="173">
        <v>6</v>
      </c>
      <c r="L28" s="174">
        <v>8</v>
      </c>
      <c r="M28" s="175">
        <f t="shared" si="6"/>
        <v>49</v>
      </c>
      <c r="N28" s="176">
        <v>5</v>
      </c>
      <c r="O28" s="173">
        <v>5</v>
      </c>
      <c r="P28" s="173">
        <v>5</v>
      </c>
      <c r="Q28" s="173">
        <v>5</v>
      </c>
      <c r="R28" s="173">
        <v>5</v>
      </c>
      <c r="S28" s="173">
        <v>5</v>
      </c>
      <c r="T28" s="173">
        <v>6</v>
      </c>
      <c r="U28" s="173">
        <v>4</v>
      </c>
      <c r="V28" s="174">
        <v>4</v>
      </c>
      <c r="W28" s="166">
        <f t="shared" si="7"/>
        <v>44</v>
      </c>
      <c r="X28" s="146">
        <f t="shared" si="8"/>
        <v>93</v>
      </c>
      <c r="Y28" s="403">
        <f>SUM(X28+X29)</f>
        <v>189</v>
      </c>
      <c r="Z28" s="397"/>
      <c r="AA28" s="400"/>
      <c r="AB28" s="397"/>
    </row>
    <row r="29" spans="1:28" ht="15.75">
      <c r="A29" s="405"/>
      <c r="B29" s="389"/>
      <c r="C29" s="387"/>
      <c r="D29" s="139">
        <v>6</v>
      </c>
      <c r="E29" s="140">
        <v>5</v>
      </c>
      <c r="F29" s="140">
        <v>8</v>
      </c>
      <c r="G29" s="140">
        <v>6</v>
      </c>
      <c r="H29" s="140">
        <v>4</v>
      </c>
      <c r="I29" s="140">
        <v>7</v>
      </c>
      <c r="J29" s="140">
        <v>7</v>
      </c>
      <c r="K29" s="140">
        <v>5</v>
      </c>
      <c r="L29" s="141">
        <v>5</v>
      </c>
      <c r="M29" s="142">
        <f t="shared" si="6"/>
        <v>53</v>
      </c>
      <c r="N29" s="143">
        <v>5</v>
      </c>
      <c r="O29" s="140">
        <v>5</v>
      </c>
      <c r="P29" s="140">
        <v>5</v>
      </c>
      <c r="Q29" s="140">
        <v>4</v>
      </c>
      <c r="R29" s="140">
        <v>4</v>
      </c>
      <c r="S29" s="140">
        <v>7</v>
      </c>
      <c r="T29" s="140">
        <v>4</v>
      </c>
      <c r="U29" s="140">
        <v>3</v>
      </c>
      <c r="V29" s="141">
        <v>6</v>
      </c>
      <c r="W29" s="144">
        <f t="shared" si="7"/>
        <v>43</v>
      </c>
      <c r="X29" s="145">
        <f t="shared" si="8"/>
        <v>96</v>
      </c>
      <c r="Y29" s="403"/>
      <c r="Z29" s="397"/>
      <c r="AA29" s="400"/>
      <c r="AB29" s="397"/>
    </row>
    <row r="30" spans="1:28" ht="15.75">
      <c r="A30" s="405">
        <v>3</v>
      </c>
      <c r="B30" s="389" t="s">
        <v>80</v>
      </c>
      <c r="C30" s="387" t="s">
        <v>45</v>
      </c>
      <c r="D30" s="172">
        <v>6</v>
      </c>
      <c r="E30" s="173">
        <v>5</v>
      </c>
      <c r="F30" s="173">
        <v>6</v>
      </c>
      <c r="G30" s="173">
        <v>5</v>
      </c>
      <c r="H30" s="173">
        <v>5</v>
      </c>
      <c r="I30" s="173">
        <v>5</v>
      </c>
      <c r="J30" s="173">
        <v>4</v>
      </c>
      <c r="K30" s="173">
        <v>6</v>
      </c>
      <c r="L30" s="174">
        <v>7</v>
      </c>
      <c r="M30" s="175">
        <f t="shared" si="6"/>
        <v>49</v>
      </c>
      <c r="N30" s="176">
        <v>5</v>
      </c>
      <c r="O30" s="173">
        <v>5</v>
      </c>
      <c r="P30" s="173">
        <v>6</v>
      </c>
      <c r="Q30" s="173">
        <v>5</v>
      </c>
      <c r="R30" s="173">
        <v>3</v>
      </c>
      <c r="S30" s="173">
        <v>6</v>
      </c>
      <c r="T30" s="173">
        <v>5</v>
      </c>
      <c r="U30" s="173">
        <v>3</v>
      </c>
      <c r="V30" s="174">
        <v>5</v>
      </c>
      <c r="W30" s="166">
        <f t="shared" si="7"/>
        <v>43</v>
      </c>
      <c r="X30" s="146">
        <f t="shared" si="8"/>
        <v>92</v>
      </c>
      <c r="Y30" s="403">
        <f>SUM(X30+X31)</f>
        <v>185</v>
      </c>
      <c r="Z30" s="397"/>
      <c r="AA30" s="400"/>
      <c r="AB30" s="397"/>
    </row>
    <row r="31" spans="1:28" ht="15.75">
      <c r="A31" s="405"/>
      <c r="B31" s="389"/>
      <c r="C31" s="387"/>
      <c r="D31" s="139">
        <v>5</v>
      </c>
      <c r="E31" s="140">
        <v>5</v>
      </c>
      <c r="F31" s="140">
        <v>6</v>
      </c>
      <c r="G31" s="140">
        <v>4</v>
      </c>
      <c r="H31" s="140">
        <v>8</v>
      </c>
      <c r="I31" s="140">
        <v>6</v>
      </c>
      <c r="J31" s="140">
        <v>7</v>
      </c>
      <c r="K31" s="140">
        <v>4</v>
      </c>
      <c r="L31" s="141">
        <v>5</v>
      </c>
      <c r="M31" s="142">
        <f t="shared" si="6"/>
        <v>50</v>
      </c>
      <c r="N31" s="143">
        <v>4</v>
      </c>
      <c r="O31" s="140">
        <v>6</v>
      </c>
      <c r="P31" s="140">
        <v>5</v>
      </c>
      <c r="Q31" s="140">
        <v>4</v>
      </c>
      <c r="R31" s="140">
        <v>4</v>
      </c>
      <c r="S31" s="140">
        <v>6</v>
      </c>
      <c r="T31" s="140">
        <v>6</v>
      </c>
      <c r="U31" s="140">
        <v>4</v>
      </c>
      <c r="V31" s="141">
        <v>4</v>
      </c>
      <c r="W31" s="144">
        <f t="shared" si="7"/>
        <v>43</v>
      </c>
      <c r="X31" s="145">
        <f t="shared" si="8"/>
        <v>93</v>
      </c>
      <c r="Y31" s="403"/>
      <c r="Z31" s="397"/>
      <c r="AA31" s="400"/>
      <c r="AB31" s="397"/>
    </row>
    <row r="32" spans="1:28" ht="15.75">
      <c r="A32" s="405">
        <v>4</v>
      </c>
      <c r="B32" s="389" t="s">
        <v>81</v>
      </c>
      <c r="C32" s="387" t="s">
        <v>45</v>
      </c>
      <c r="D32" s="172">
        <v>7</v>
      </c>
      <c r="E32" s="173">
        <v>9</v>
      </c>
      <c r="F32" s="173">
        <v>6</v>
      </c>
      <c r="G32" s="173">
        <v>6</v>
      </c>
      <c r="H32" s="173">
        <v>9</v>
      </c>
      <c r="I32" s="173">
        <v>5</v>
      </c>
      <c r="J32" s="173">
        <v>5</v>
      </c>
      <c r="K32" s="173">
        <v>6</v>
      </c>
      <c r="L32" s="174">
        <v>5</v>
      </c>
      <c r="M32" s="175">
        <f t="shared" si="6"/>
        <v>58</v>
      </c>
      <c r="N32" s="176">
        <v>5</v>
      </c>
      <c r="O32" s="173">
        <v>6</v>
      </c>
      <c r="P32" s="173">
        <v>7</v>
      </c>
      <c r="Q32" s="173">
        <v>5</v>
      </c>
      <c r="R32" s="173">
        <v>2</v>
      </c>
      <c r="S32" s="173">
        <v>6</v>
      </c>
      <c r="T32" s="173">
        <v>6</v>
      </c>
      <c r="U32" s="173">
        <v>4</v>
      </c>
      <c r="V32" s="174">
        <v>6</v>
      </c>
      <c r="W32" s="166">
        <f t="shared" si="7"/>
        <v>47</v>
      </c>
      <c r="X32" s="146">
        <f t="shared" si="8"/>
        <v>105</v>
      </c>
      <c r="Y32" s="403">
        <f>SUM(X32+X33)</f>
        <v>210</v>
      </c>
      <c r="Z32" s="397"/>
      <c r="AA32" s="400"/>
      <c r="AB32" s="397"/>
    </row>
    <row r="33" spans="1:28" ht="15.75">
      <c r="A33" s="405"/>
      <c r="B33" s="389"/>
      <c r="C33" s="387"/>
      <c r="D33" s="139">
        <v>4</v>
      </c>
      <c r="E33" s="140">
        <v>5</v>
      </c>
      <c r="F33" s="140">
        <v>8</v>
      </c>
      <c r="G33" s="140">
        <v>4</v>
      </c>
      <c r="H33" s="140">
        <v>7</v>
      </c>
      <c r="I33" s="140">
        <v>5</v>
      </c>
      <c r="J33" s="140">
        <v>7</v>
      </c>
      <c r="K33" s="140">
        <v>7</v>
      </c>
      <c r="L33" s="141">
        <v>10</v>
      </c>
      <c r="M33" s="142">
        <f t="shared" si="6"/>
        <v>57</v>
      </c>
      <c r="N33" s="143">
        <v>5</v>
      </c>
      <c r="O33" s="140">
        <v>6</v>
      </c>
      <c r="P33" s="140">
        <v>6</v>
      </c>
      <c r="Q33" s="140">
        <v>5</v>
      </c>
      <c r="R33" s="140">
        <v>3</v>
      </c>
      <c r="S33" s="140">
        <v>6</v>
      </c>
      <c r="T33" s="140">
        <v>5</v>
      </c>
      <c r="U33" s="140">
        <v>6</v>
      </c>
      <c r="V33" s="141">
        <v>6</v>
      </c>
      <c r="W33" s="144">
        <f t="shared" si="7"/>
        <v>48</v>
      </c>
      <c r="X33" s="145">
        <f t="shared" si="8"/>
        <v>105</v>
      </c>
      <c r="Y33" s="403"/>
      <c r="Z33" s="397"/>
      <c r="AA33" s="400"/>
      <c r="AB33" s="397"/>
    </row>
    <row r="34" spans="1:28" ht="15.75">
      <c r="A34" s="405">
        <v>5</v>
      </c>
      <c r="B34" s="389" t="s">
        <v>82</v>
      </c>
      <c r="C34" s="387" t="s">
        <v>45</v>
      </c>
      <c r="D34" s="172">
        <v>7</v>
      </c>
      <c r="E34" s="173">
        <v>5</v>
      </c>
      <c r="F34" s="173">
        <v>7</v>
      </c>
      <c r="G34" s="173">
        <v>5</v>
      </c>
      <c r="H34" s="173">
        <v>6</v>
      </c>
      <c r="I34" s="173">
        <v>6</v>
      </c>
      <c r="J34" s="173">
        <v>3</v>
      </c>
      <c r="K34" s="173">
        <v>9</v>
      </c>
      <c r="L34" s="174">
        <v>5</v>
      </c>
      <c r="M34" s="175">
        <f t="shared" si="6"/>
        <v>53</v>
      </c>
      <c r="N34" s="176">
        <v>4</v>
      </c>
      <c r="O34" s="173">
        <v>6</v>
      </c>
      <c r="P34" s="173">
        <v>6</v>
      </c>
      <c r="Q34" s="173">
        <v>8</v>
      </c>
      <c r="R34" s="173">
        <v>3</v>
      </c>
      <c r="S34" s="173">
        <v>7</v>
      </c>
      <c r="T34" s="173">
        <v>7</v>
      </c>
      <c r="U34" s="173">
        <v>3</v>
      </c>
      <c r="V34" s="174">
        <v>7</v>
      </c>
      <c r="W34" s="166">
        <f t="shared" si="7"/>
        <v>51</v>
      </c>
      <c r="X34" s="146">
        <f t="shared" si="8"/>
        <v>104</v>
      </c>
      <c r="Y34" s="403">
        <f>SUM(X34+X35)</f>
        <v>214</v>
      </c>
      <c r="Z34" s="397"/>
      <c r="AA34" s="400"/>
      <c r="AB34" s="397"/>
    </row>
    <row r="35" spans="1:28" ht="15.75">
      <c r="A35" s="405"/>
      <c r="B35" s="389"/>
      <c r="C35" s="387"/>
      <c r="D35" s="139">
        <v>6</v>
      </c>
      <c r="E35" s="140">
        <v>8</v>
      </c>
      <c r="F35" s="140">
        <v>12</v>
      </c>
      <c r="G35" s="140">
        <v>4</v>
      </c>
      <c r="H35" s="140">
        <v>5</v>
      </c>
      <c r="I35" s="140">
        <v>5</v>
      </c>
      <c r="J35" s="140">
        <v>7</v>
      </c>
      <c r="K35" s="140">
        <v>3</v>
      </c>
      <c r="L35" s="141">
        <v>7</v>
      </c>
      <c r="M35" s="142">
        <f t="shared" si="6"/>
        <v>57</v>
      </c>
      <c r="N35" s="143">
        <v>5</v>
      </c>
      <c r="O35" s="140">
        <v>6</v>
      </c>
      <c r="P35" s="140">
        <v>7</v>
      </c>
      <c r="Q35" s="140">
        <v>6</v>
      </c>
      <c r="R35" s="140">
        <v>6</v>
      </c>
      <c r="S35" s="140">
        <v>7</v>
      </c>
      <c r="T35" s="140">
        <v>4</v>
      </c>
      <c r="U35" s="140">
        <v>5</v>
      </c>
      <c r="V35" s="141">
        <v>7</v>
      </c>
      <c r="W35" s="144">
        <f t="shared" si="7"/>
        <v>53</v>
      </c>
      <c r="X35" s="145">
        <f t="shared" si="8"/>
        <v>110</v>
      </c>
      <c r="Y35" s="403"/>
      <c r="Z35" s="397"/>
      <c r="AA35" s="400"/>
      <c r="AB35" s="397"/>
    </row>
    <row r="36" spans="1:28" ht="16.5" thickBot="1">
      <c r="A36" s="405">
        <v>6</v>
      </c>
      <c r="B36" s="389" t="s">
        <v>83</v>
      </c>
      <c r="C36" s="387" t="s">
        <v>45</v>
      </c>
      <c r="D36" s="172">
        <v>6</v>
      </c>
      <c r="E36" s="173">
        <v>7</v>
      </c>
      <c r="F36" s="173">
        <v>5</v>
      </c>
      <c r="G36" s="173">
        <v>3</v>
      </c>
      <c r="H36" s="173">
        <v>7</v>
      </c>
      <c r="I36" s="173">
        <v>9</v>
      </c>
      <c r="J36" s="173">
        <v>7</v>
      </c>
      <c r="K36" s="173">
        <v>5</v>
      </c>
      <c r="L36" s="174">
        <v>6</v>
      </c>
      <c r="M36" s="175">
        <f t="shared" si="6"/>
        <v>55</v>
      </c>
      <c r="N36" s="176">
        <v>8</v>
      </c>
      <c r="O36" s="173">
        <v>5</v>
      </c>
      <c r="P36" s="173">
        <v>6</v>
      </c>
      <c r="Q36" s="173">
        <v>6</v>
      </c>
      <c r="R36" s="173">
        <v>5</v>
      </c>
      <c r="S36" s="173">
        <v>5</v>
      </c>
      <c r="T36" s="173">
        <v>6</v>
      </c>
      <c r="U36" s="173">
        <v>4</v>
      </c>
      <c r="V36" s="174">
        <v>5</v>
      </c>
      <c r="W36" s="166">
        <f t="shared" si="7"/>
        <v>50</v>
      </c>
      <c r="X36" s="146">
        <f t="shared" si="8"/>
        <v>105</v>
      </c>
      <c r="Y36" s="403">
        <f>SUM(X36+X37)</f>
        <v>209</v>
      </c>
      <c r="Z36" s="398"/>
      <c r="AA36" s="401"/>
      <c r="AB36" s="398"/>
    </row>
    <row r="37" spans="1:28" ht="16.5" thickBot="1">
      <c r="A37" s="406"/>
      <c r="B37" s="394"/>
      <c r="C37" s="395"/>
      <c r="D37" s="147">
        <v>5</v>
      </c>
      <c r="E37" s="148">
        <v>5</v>
      </c>
      <c r="F37" s="148">
        <v>7</v>
      </c>
      <c r="G37" s="148">
        <v>6</v>
      </c>
      <c r="H37" s="148">
        <v>6</v>
      </c>
      <c r="I37" s="148">
        <v>6</v>
      </c>
      <c r="J37" s="148">
        <v>6</v>
      </c>
      <c r="K37" s="148">
        <v>6</v>
      </c>
      <c r="L37" s="149">
        <v>5</v>
      </c>
      <c r="M37" s="150">
        <f t="shared" si="6"/>
        <v>52</v>
      </c>
      <c r="N37" s="151">
        <v>8</v>
      </c>
      <c r="O37" s="148">
        <v>6</v>
      </c>
      <c r="P37" s="148">
        <v>6</v>
      </c>
      <c r="Q37" s="148">
        <v>6</v>
      </c>
      <c r="R37" s="148">
        <v>4</v>
      </c>
      <c r="S37" s="148">
        <v>7</v>
      </c>
      <c r="T37" s="148">
        <v>6</v>
      </c>
      <c r="U37" s="148">
        <v>4</v>
      </c>
      <c r="V37" s="149">
        <v>5</v>
      </c>
      <c r="W37" s="152">
        <f t="shared" si="7"/>
        <v>52</v>
      </c>
      <c r="X37" s="153">
        <f t="shared" si="8"/>
        <v>104</v>
      </c>
      <c r="Y37" s="410"/>
      <c r="Z37" s="161">
        <f>SUM(X26+X28+X30+X32+X34+X36)-MAX(X26,X28,X30,X32,X34,X36)</f>
        <v>478</v>
      </c>
      <c r="AA37" s="162">
        <f>SUM(X27+X29+X31+X33+X35+X37)-MAX(X27,X29,X31,X33,X35,X37)</f>
        <v>483</v>
      </c>
      <c r="AB37" s="162">
        <f>SUM(Z37+AA37)</f>
        <v>961</v>
      </c>
    </row>
    <row r="38" spans="1:28" ht="16.5" thickBot="1">
      <c r="A38" s="136"/>
      <c r="B38" s="333"/>
      <c r="C38" s="333"/>
      <c r="D38" s="154"/>
      <c r="E38" s="155"/>
      <c r="F38" s="155"/>
      <c r="G38" s="155"/>
      <c r="H38" s="155"/>
      <c r="I38" s="155"/>
      <c r="J38" s="155"/>
      <c r="K38" s="155"/>
      <c r="L38" s="156"/>
      <c r="M38" s="157"/>
      <c r="N38" s="158"/>
      <c r="O38" s="155"/>
      <c r="P38" s="155"/>
      <c r="Q38" s="155"/>
      <c r="R38" s="155"/>
      <c r="S38" s="155"/>
      <c r="T38" s="155"/>
      <c r="U38" s="155"/>
      <c r="V38" s="156"/>
      <c r="W38" s="159"/>
      <c r="X38" s="160"/>
      <c r="Y38" s="157"/>
      <c r="Z38" s="132"/>
      <c r="AA38" s="131"/>
      <c r="AB38" s="131"/>
    </row>
    <row r="39" spans="1:25" ht="15.75">
      <c r="A39" s="404">
        <v>1</v>
      </c>
      <c r="B39" s="388" t="s">
        <v>115</v>
      </c>
      <c r="C39" s="386" t="s">
        <v>91</v>
      </c>
      <c r="D39" s="167">
        <v>6</v>
      </c>
      <c r="E39" s="168">
        <v>6</v>
      </c>
      <c r="F39" s="168">
        <v>7</v>
      </c>
      <c r="G39" s="168">
        <v>3</v>
      </c>
      <c r="H39" s="168">
        <v>7</v>
      </c>
      <c r="I39" s="168">
        <v>6</v>
      </c>
      <c r="J39" s="168">
        <v>4</v>
      </c>
      <c r="K39" s="168">
        <v>5</v>
      </c>
      <c r="L39" s="169">
        <v>6</v>
      </c>
      <c r="M39" s="170">
        <f>SUM(D39:L39)</f>
        <v>50</v>
      </c>
      <c r="N39" s="171">
        <v>6</v>
      </c>
      <c r="O39" s="168">
        <v>4</v>
      </c>
      <c r="P39" s="168">
        <v>5</v>
      </c>
      <c r="Q39" s="168">
        <v>5</v>
      </c>
      <c r="R39" s="168">
        <v>4</v>
      </c>
      <c r="S39" s="168">
        <v>6</v>
      </c>
      <c r="T39" s="168">
        <v>6</v>
      </c>
      <c r="U39" s="168">
        <v>6</v>
      </c>
      <c r="V39" s="169">
        <v>6</v>
      </c>
      <c r="W39" s="165">
        <f>SUM(N39:V39)</f>
        <v>48</v>
      </c>
      <c r="X39" s="138">
        <f>M39+W39</f>
        <v>98</v>
      </c>
      <c r="Y39" s="402">
        <f>SUM(X39+X40)</f>
        <v>210</v>
      </c>
    </row>
    <row r="40" spans="1:25" ht="16.5" thickBot="1">
      <c r="A40" s="406"/>
      <c r="B40" s="394"/>
      <c r="C40" s="395"/>
      <c r="D40" s="147">
        <v>6</v>
      </c>
      <c r="E40" s="148">
        <v>5</v>
      </c>
      <c r="F40" s="148">
        <v>5</v>
      </c>
      <c r="G40" s="148">
        <v>3</v>
      </c>
      <c r="H40" s="148">
        <v>9</v>
      </c>
      <c r="I40" s="148">
        <v>6</v>
      </c>
      <c r="J40" s="148">
        <v>10</v>
      </c>
      <c r="K40" s="148">
        <v>6</v>
      </c>
      <c r="L40" s="149">
        <v>6</v>
      </c>
      <c r="M40" s="150">
        <f>SUM(D40:L40)</f>
        <v>56</v>
      </c>
      <c r="N40" s="151">
        <v>7</v>
      </c>
      <c r="O40" s="148">
        <v>6</v>
      </c>
      <c r="P40" s="148">
        <v>8</v>
      </c>
      <c r="Q40" s="148">
        <v>8</v>
      </c>
      <c r="R40" s="148">
        <v>3</v>
      </c>
      <c r="S40" s="148">
        <v>8</v>
      </c>
      <c r="T40" s="148">
        <v>5</v>
      </c>
      <c r="U40" s="148">
        <v>6</v>
      </c>
      <c r="V40" s="149">
        <v>5</v>
      </c>
      <c r="W40" s="152">
        <f>SUM(N40:V40)</f>
        <v>56</v>
      </c>
      <c r="X40" s="153">
        <f>M40+W40</f>
        <v>112</v>
      </c>
      <c r="Y40" s="410"/>
    </row>
    <row r="41" spans="1:31" ht="15.75">
      <c r="A41" s="407">
        <v>2</v>
      </c>
      <c r="B41" s="388" t="s">
        <v>117</v>
      </c>
      <c r="C41" s="386" t="s">
        <v>89</v>
      </c>
      <c r="D41" s="167">
        <v>5</v>
      </c>
      <c r="E41" s="168">
        <v>5</v>
      </c>
      <c r="F41" s="168">
        <v>5</v>
      </c>
      <c r="G41" s="168">
        <v>3</v>
      </c>
      <c r="H41" s="168">
        <v>6</v>
      </c>
      <c r="I41" s="168">
        <v>5</v>
      </c>
      <c r="J41" s="168">
        <v>2</v>
      </c>
      <c r="K41" s="168">
        <v>4</v>
      </c>
      <c r="L41" s="169">
        <v>4</v>
      </c>
      <c r="M41" s="170">
        <f aca="true" t="shared" si="9" ref="M41:M62">SUM(D41:L41)</f>
        <v>39</v>
      </c>
      <c r="N41" s="171">
        <v>6</v>
      </c>
      <c r="O41" s="168">
        <v>5</v>
      </c>
      <c r="P41" s="168">
        <v>6</v>
      </c>
      <c r="Q41" s="168">
        <v>4</v>
      </c>
      <c r="R41" s="168">
        <v>4</v>
      </c>
      <c r="S41" s="168">
        <v>7</v>
      </c>
      <c r="T41" s="168">
        <v>5</v>
      </c>
      <c r="U41" s="168">
        <v>4</v>
      </c>
      <c r="V41" s="169">
        <v>4</v>
      </c>
      <c r="W41" s="165">
        <f aca="true" t="shared" si="10" ref="W41:W62">SUM(N41:V41)</f>
        <v>45</v>
      </c>
      <c r="X41" s="138">
        <f aca="true" t="shared" si="11" ref="X41:X62">M41+W41</f>
        <v>84</v>
      </c>
      <c r="Y41" s="402">
        <f>SUM(X41+X42)</f>
        <v>170</v>
      </c>
      <c r="AC41" s="230" t="s">
        <v>78</v>
      </c>
      <c r="AD41" s="230" t="s">
        <v>45</v>
      </c>
      <c r="AE41" s="250"/>
    </row>
    <row r="42" spans="1:31" ht="16.5" thickBot="1">
      <c r="A42" s="406"/>
      <c r="B42" s="394"/>
      <c r="C42" s="395"/>
      <c r="D42" s="147">
        <v>6</v>
      </c>
      <c r="E42" s="148">
        <v>4</v>
      </c>
      <c r="F42" s="148">
        <v>6</v>
      </c>
      <c r="G42" s="148">
        <v>4</v>
      </c>
      <c r="H42" s="148">
        <v>5</v>
      </c>
      <c r="I42" s="148">
        <v>6</v>
      </c>
      <c r="J42" s="148">
        <v>5</v>
      </c>
      <c r="K42" s="148">
        <v>2</v>
      </c>
      <c r="L42" s="149">
        <v>5</v>
      </c>
      <c r="M42" s="150">
        <f t="shared" si="9"/>
        <v>43</v>
      </c>
      <c r="N42" s="151">
        <v>5</v>
      </c>
      <c r="O42" s="148">
        <v>4</v>
      </c>
      <c r="P42" s="148">
        <v>5</v>
      </c>
      <c r="Q42" s="148">
        <v>4</v>
      </c>
      <c r="R42" s="148">
        <v>4</v>
      </c>
      <c r="S42" s="148">
        <v>5</v>
      </c>
      <c r="T42" s="148">
        <v>7</v>
      </c>
      <c r="U42" s="148">
        <v>5</v>
      </c>
      <c r="V42" s="149">
        <v>4</v>
      </c>
      <c r="W42" s="152">
        <f t="shared" si="10"/>
        <v>43</v>
      </c>
      <c r="X42" s="153">
        <f t="shared" si="11"/>
        <v>86</v>
      </c>
      <c r="Y42" s="410"/>
      <c r="AC42" s="230" t="s">
        <v>79</v>
      </c>
      <c r="AD42" s="230" t="s">
        <v>45</v>
      </c>
      <c r="AE42" s="251"/>
    </row>
    <row r="43" spans="1:31" ht="15.75">
      <c r="A43" s="404">
        <v>3</v>
      </c>
      <c r="B43" s="388" t="s">
        <v>96</v>
      </c>
      <c r="C43" s="386" t="s">
        <v>89</v>
      </c>
      <c r="D43" s="167">
        <v>7</v>
      </c>
      <c r="E43" s="168">
        <v>7</v>
      </c>
      <c r="F43" s="168">
        <v>7</v>
      </c>
      <c r="G43" s="168">
        <v>4</v>
      </c>
      <c r="H43" s="168">
        <v>7</v>
      </c>
      <c r="I43" s="168">
        <v>5</v>
      </c>
      <c r="J43" s="168">
        <v>3</v>
      </c>
      <c r="K43" s="168">
        <v>7</v>
      </c>
      <c r="L43" s="169">
        <v>7</v>
      </c>
      <c r="M43" s="170">
        <f t="shared" si="9"/>
        <v>54</v>
      </c>
      <c r="N43" s="171">
        <v>7</v>
      </c>
      <c r="O43" s="168">
        <v>7</v>
      </c>
      <c r="P43" s="168">
        <v>11</v>
      </c>
      <c r="Q43" s="168">
        <v>8</v>
      </c>
      <c r="R43" s="168">
        <v>4</v>
      </c>
      <c r="S43" s="168">
        <v>6</v>
      </c>
      <c r="T43" s="168">
        <v>6</v>
      </c>
      <c r="U43" s="168">
        <v>4</v>
      </c>
      <c r="V43" s="169">
        <v>6</v>
      </c>
      <c r="W43" s="165">
        <f t="shared" si="10"/>
        <v>59</v>
      </c>
      <c r="X43" s="138">
        <f t="shared" si="11"/>
        <v>113</v>
      </c>
      <c r="Y43" s="402">
        <f>SUM(X43+X44)</f>
        <v>244</v>
      </c>
      <c r="AC43" s="230" t="s">
        <v>80</v>
      </c>
      <c r="AD43" s="230" t="s">
        <v>45</v>
      </c>
      <c r="AE43" s="251"/>
    </row>
    <row r="44" spans="1:31" ht="16.5" thickBot="1">
      <c r="A44" s="406"/>
      <c r="B44" s="394"/>
      <c r="C44" s="395"/>
      <c r="D44" s="147">
        <v>6</v>
      </c>
      <c r="E44" s="148">
        <v>8</v>
      </c>
      <c r="F44" s="148">
        <v>9</v>
      </c>
      <c r="G44" s="148">
        <v>6</v>
      </c>
      <c r="H44" s="148">
        <v>8</v>
      </c>
      <c r="I44" s="148">
        <v>11</v>
      </c>
      <c r="J44" s="148">
        <v>10</v>
      </c>
      <c r="K44" s="148">
        <v>8</v>
      </c>
      <c r="L44" s="149">
        <v>6</v>
      </c>
      <c r="M44" s="150">
        <f t="shared" si="9"/>
        <v>72</v>
      </c>
      <c r="N44" s="151">
        <v>7</v>
      </c>
      <c r="O44" s="148">
        <v>8</v>
      </c>
      <c r="P44" s="148">
        <v>6</v>
      </c>
      <c r="Q44" s="148">
        <v>4</v>
      </c>
      <c r="R44" s="148">
        <v>10</v>
      </c>
      <c r="S44" s="148">
        <v>6</v>
      </c>
      <c r="T44" s="148">
        <v>6</v>
      </c>
      <c r="U44" s="148">
        <v>4</v>
      </c>
      <c r="V44" s="149">
        <v>8</v>
      </c>
      <c r="W44" s="152">
        <f t="shared" si="10"/>
        <v>59</v>
      </c>
      <c r="X44" s="153">
        <f t="shared" si="11"/>
        <v>131</v>
      </c>
      <c r="Y44" s="410"/>
      <c r="AC44" s="232" t="s">
        <v>81</v>
      </c>
      <c r="AD44" s="230" t="s">
        <v>45</v>
      </c>
      <c r="AE44" s="251"/>
    </row>
    <row r="45" spans="1:31" ht="15.75">
      <c r="A45" s="404">
        <v>4</v>
      </c>
      <c r="B45" s="388" t="s">
        <v>71</v>
      </c>
      <c r="C45" s="386" t="s">
        <v>43</v>
      </c>
      <c r="D45" s="167">
        <v>4</v>
      </c>
      <c r="E45" s="168">
        <v>5</v>
      </c>
      <c r="F45" s="168">
        <v>4</v>
      </c>
      <c r="G45" s="168">
        <v>6</v>
      </c>
      <c r="H45" s="168">
        <v>4</v>
      </c>
      <c r="I45" s="168">
        <v>4</v>
      </c>
      <c r="J45" s="168">
        <v>4</v>
      </c>
      <c r="K45" s="168">
        <v>4</v>
      </c>
      <c r="L45" s="169">
        <v>4</v>
      </c>
      <c r="M45" s="170">
        <f t="shared" si="9"/>
        <v>39</v>
      </c>
      <c r="N45" s="171">
        <v>5</v>
      </c>
      <c r="O45" s="168">
        <v>4</v>
      </c>
      <c r="P45" s="168">
        <v>5</v>
      </c>
      <c r="Q45" s="168">
        <v>5</v>
      </c>
      <c r="R45" s="168">
        <v>3</v>
      </c>
      <c r="S45" s="168">
        <v>4</v>
      </c>
      <c r="T45" s="168">
        <v>5</v>
      </c>
      <c r="U45" s="168">
        <v>3</v>
      </c>
      <c r="V45" s="169">
        <v>5</v>
      </c>
      <c r="W45" s="165">
        <f t="shared" si="10"/>
        <v>39</v>
      </c>
      <c r="X45" s="138">
        <f t="shared" si="11"/>
        <v>78</v>
      </c>
      <c r="Y45" s="402">
        <f>SUM(X45+X46)</f>
        <v>156</v>
      </c>
      <c r="AC45" s="232" t="s">
        <v>82</v>
      </c>
      <c r="AD45" s="230" t="s">
        <v>45</v>
      </c>
      <c r="AE45" s="251"/>
    </row>
    <row r="46" spans="1:31" ht="16.5" thickBot="1">
      <c r="A46" s="406"/>
      <c r="B46" s="394"/>
      <c r="C46" s="395"/>
      <c r="D46" s="147">
        <v>5</v>
      </c>
      <c r="E46" s="148">
        <v>4</v>
      </c>
      <c r="F46" s="148">
        <v>5</v>
      </c>
      <c r="G46" s="148">
        <v>4</v>
      </c>
      <c r="H46" s="148">
        <v>4</v>
      </c>
      <c r="I46" s="148">
        <v>4</v>
      </c>
      <c r="J46" s="148">
        <v>4</v>
      </c>
      <c r="K46" s="148">
        <v>3</v>
      </c>
      <c r="L46" s="149">
        <v>4</v>
      </c>
      <c r="M46" s="150">
        <f t="shared" si="9"/>
        <v>37</v>
      </c>
      <c r="N46" s="151">
        <v>5</v>
      </c>
      <c r="O46" s="148">
        <v>7</v>
      </c>
      <c r="P46" s="148">
        <v>4</v>
      </c>
      <c r="Q46" s="148">
        <v>5</v>
      </c>
      <c r="R46" s="148">
        <v>4</v>
      </c>
      <c r="S46" s="148">
        <v>6</v>
      </c>
      <c r="T46" s="148">
        <v>4</v>
      </c>
      <c r="U46" s="148">
        <v>3</v>
      </c>
      <c r="V46" s="149">
        <v>3</v>
      </c>
      <c r="W46" s="152">
        <f t="shared" si="10"/>
        <v>41</v>
      </c>
      <c r="X46" s="153">
        <f t="shared" si="11"/>
        <v>78</v>
      </c>
      <c r="Y46" s="410"/>
      <c r="AC46" s="232" t="s">
        <v>83</v>
      </c>
      <c r="AD46" s="230" t="s">
        <v>45</v>
      </c>
      <c r="AE46" s="251"/>
    </row>
    <row r="47" spans="1:31" ht="15.75">
      <c r="A47" s="404">
        <v>5</v>
      </c>
      <c r="B47" s="408" t="s">
        <v>121</v>
      </c>
      <c r="C47" s="386" t="s">
        <v>84</v>
      </c>
      <c r="D47" s="167">
        <v>4</v>
      </c>
      <c r="E47" s="168">
        <v>4</v>
      </c>
      <c r="F47" s="168">
        <v>6</v>
      </c>
      <c r="G47" s="168">
        <v>3</v>
      </c>
      <c r="H47" s="168">
        <v>6</v>
      </c>
      <c r="I47" s="168">
        <v>5</v>
      </c>
      <c r="J47" s="168">
        <v>3</v>
      </c>
      <c r="K47" s="168">
        <v>4</v>
      </c>
      <c r="L47" s="169">
        <v>5</v>
      </c>
      <c r="M47" s="170">
        <f t="shared" si="9"/>
        <v>40</v>
      </c>
      <c r="N47" s="171">
        <v>4</v>
      </c>
      <c r="O47" s="168">
        <v>6</v>
      </c>
      <c r="P47" s="168">
        <v>5</v>
      </c>
      <c r="Q47" s="168">
        <v>6</v>
      </c>
      <c r="R47" s="168">
        <v>3</v>
      </c>
      <c r="S47" s="168">
        <v>6</v>
      </c>
      <c r="T47" s="168">
        <v>5</v>
      </c>
      <c r="U47" s="168">
        <v>4</v>
      </c>
      <c r="V47" s="169">
        <v>7</v>
      </c>
      <c r="W47" s="165">
        <f t="shared" si="10"/>
        <v>46</v>
      </c>
      <c r="X47" s="138">
        <f t="shared" si="11"/>
        <v>86</v>
      </c>
      <c r="Y47" s="402">
        <f>SUM(X47+X48)</f>
        <v>168</v>
      </c>
      <c r="AC47" s="237" t="s">
        <v>116</v>
      </c>
      <c r="AD47" s="237" t="s">
        <v>45</v>
      </c>
      <c r="AE47" s="251"/>
    </row>
    <row r="48" spans="1:31" ht="16.5" thickBot="1">
      <c r="A48" s="406"/>
      <c r="B48" s="409"/>
      <c r="C48" s="395"/>
      <c r="D48" s="147">
        <v>4</v>
      </c>
      <c r="E48" s="148">
        <v>5</v>
      </c>
      <c r="F48" s="148">
        <v>6</v>
      </c>
      <c r="G48" s="148">
        <v>3</v>
      </c>
      <c r="H48" s="148">
        <v>5</v>
      </c>
      <c r="I48" s="148">
        <v>5</v>
      </c>
      <c r="J48" s="148">
        <v>5</v>
      </c>
      <c r="K48" s="148">
        <v>4</v>
      </c>
      <c r="L48" s="149">
        <v>6</v>
      </c>
      <c r="M48" s="150">
        <f t="shared" si="9"/>
        <v>43</v>
      </c>
      <c r="N48" s="151">
        <v>6</v>
      </c>
      <c r="O48" s="148">
        <v>6</v>
      </c>
      <c r="P48" s="148">
        <v>4</v>
      </c>
      <c r="Q48" s="148">
        <v>3</v>
      </c>
      <c r="R48" s="148">
        <v>4</v>
      </c>
      <c r="S48" s="148">
        <v>5</v>
      </c>
      <c r="T48" s="148">
        <v>5</v>
      </c>
      <c r="U48" s="148">
        <v>3</v>
      </c>
      <c r="V48" s="149">
        <v>3</v>
      </c>
      <c r="W48" s="152">
        <f t="shared" si="10"/>
        <v>39</v>
      </c>
      <c r="X48" s="153">
        <f t="shared" si="11"/>
        <v>82</v>
      </c>
      <c r="Y48" s="410"/>
      <c r="AC48" s="230" t="s">
        <v>72</v>
      </c>
      <c r="AD48" s="230" t="s">
        <v>46</v>
      </c>
      <c r="AE48" s="251"/>
    </row>
    <row r="49" spans="1:31" ht="15.75">
      <c r="A49" s="404">
        <v>6</v>
      </c>
      <c r="B49" s="388" t="s">
        <v>122</v>
      </c>
      <c r="C49" s="386" t="s">
        <v>84</v>
      </c>
      <c r="D49" s="167">
        <v>7</v>
      </c>
      <c r="E49" s="168">
        <v>5</v>
      </c>
      <c r="F49" s="168">
        <v>5</v>
      </c>
      <c r="G49" s="168">
        <v>4</v>
      </c>
      <c r="H49" s="168">
        <v>6</v>
      </c>
      <c r="I49" s="168">
        <v>4</v>
      </c>
      <c r="J49" s="168">
        <v>4</v>
      </c>
      <c r="K49" s="168">
        <v>5</v>
      </c>
      <c r="L49" s="169">
        <v>4</v>
      </c>
      <c r="M49" s="170">
        <f t="shared" si="9"/>
        <v>44</v>
      </c>
      <c r="N49" s="171">
        <v>4</v>
      </c>
      <c r="O49" s="168">
        <v>4</v>
      </c>
      <c r="P49" s="168">
        <v>6</v>
      </c>
      <c r="Q49" s="168">
        <v>6</v>
      </c>
      <c r="R49" s="168">
        <v>4</v>
      </c>
      <c r="S49" s="168">
        <v>6</v>
      </c>
      <c r="T49" s="168">
        <v>8</v>
      </c>
      <c r="U49" s="168">
        <v>5</v>
      </c>
      <c r="V49" s="169">
        <v>5</v>
      </c>
      <c r="W49" s="165">
        <f t="shared" si="10"/>
        <v>48</v>
      </c>
      <c r="X49" s="138">
        <f t="shared" si="11"/>
        <v>92</v>
      </c>
      <c r="Y49" s="402">
        <f>SUM(X49+X50)</f>
        <v>187</v>
      </c>
      <c r="AC49" s="230" t="s">
        <v>73</v>
      </c>
      <c r="AD49" s="230" t="s">
        <v>46</v>
      </c>
      <c r="AE49" s="251"/>
    </row>
    <row r="50" spans="1:31" ht="16.5" thickBot="1">
      <c r="A50" s="406"/>
      <c r="B50" s="394"/>
      <c r="C50" s="395"/>
      <c r="D50" s="147">
        <v>5</v>
      </c>
      <c r="E50" s="148">
        <v>4</v>
      </c>
      <c r="F50" s="148">
        <v>6</v>
      </c>
      <c r="G50" s="148">
        <v>4</v>
      </c>
      <c r="H50" s="148">
        <v>5</v>
      </c>
      <c r="I50" s="148">
        <v>6</v>
      </c>
      <c r="J50" s="148">
        <v>5</v>
      </c>
      <c r="K50" s="148">
        <v>5</v>
      </c>
      <c r="L50" s="149">
        <v>6</v>
      </c>
      <c r="M50" s="150">
        <f t="shared" si="9"/>
        <v>46</v>
      </c>
      <c r="N50" s="151">
        <v>5</v>
      </c>
      <c r="O50" s="148">
        <v>6</v>
      </c>
      <c r="P50" s="148">
        <v>7</v>
      </c>
      <c r="Q50" s="148">
        <v>7</v>
      </c>
      <c r="R50" s="148">
        <v>4</v>
      </c>
      <c r="S50" s="148">
        <v>5</v>
      </c>
      <c r="T50" s="148">
        <v>6</v>
      </c>
      <c r="U50" s="148">
        <v>6</v>
      </c>
      <c r="V50" s="149">
        <v>3</v>
      </c>
      <c r="W50" s="152">
        <f t="shared" si="10"/>
        <v>49</v>
      </c>
      <c r="X50" s="153">
        <f t="shared" si="11"/>
        <v>95</v>
      </c>
      <c r="Y50" s="410"/>
      <c r="AC50" s="230" t="s">
        <v>74</v>
      </c>
      <c r="AD50" s="230" t="s">
        <v>46</v>
      </c>
      <c r="AE50" s="251"/>
    </row>
    <row r="51" spans="1:31" ht="15.75">
      <c r="A51" s="404">
        <v>7</v>
      </c>
      <c r="B51" s="388"/>
      <c r="C51" s="386"/>
      <c r="D51" s="167">
        <v>500</v>
      </c>
      <c r="E51" s="168"/>
      <c r="F51" s="168"/>
      <c r="G51" s="168"/>
      <c r="H51" s="168"/>
      <c r="I51" s="168"/>
      <c r="J51" s="168"/>
      <c r="K51" s="168"/>
      <c r="L51" s="169"/>
      <c r="M51" s="170">
        <f t="shared" si="9"/>
        <v>500</v>
      </c>
      <c r="N51" s="171"/>
      <c r="O51" s="168"/>
      <c r="P51" s="168"/>
      <c r="Q51" s="168"/>
      <c r="R51" s="168"/>
      <c r="S51" s="168"/>
      <c r="T51" s="168"/>
      <c r="U51" s="168"/>
      <c r="V51" s="169"/>
      <c r="W51" s="165">
        <f t="shared" si="10"/>
        <v>0</v>
      </c>
      <c r="X51" s="138">
        <f t="shared" si="11"/>
        <v>500</v>
      </c>
      <c r="Y51" s="402">
        <f>SUM(X51+X52)</f>
        <v>500</v>
      </c>
      <c r="AC51" s="230" t="s">
        <v>75</v>
      </c>
      <c r="AD51" s="230" t="s">
        <v>46</v>
      </c>
      <c r="AE51" s="251"/>
    </row>
    <row r="52" spans="1:31" ht="16.5" thickBot="1">
      <c r="A52" s="406"/>
      <c r="B52" s="394"/>
      <c r="C52" s="395"/>
      <c r="D52" s="147"/>
      <c r="E52" s="148"/>
      <c r="F52" s="148"/>
      <c r="G52" s="148"/>
      <c r="H52" s="148"/>
      <c r="I52" s="148"/>
      <c r="J52" s="148"/>
      <c r="K52" s="148"/>
      <c r="L52" s="149"/>
      <c r="M52" s="150">
        <f t="shared" si="9"/>
        <v>0</v>
      </c>
      <c r="N52" s="151"/>
      <c r="O52" s="148"/>
      <c r="P52" s="148"/>
      <c r="Q52" s="148"/>
      <c r="R52" s="148"/>
      <c r="S52" s="148"/>
      <c r="T52" s="148"/>
      <c r="U52" s="148"/>
      <c r="V52" s="149"/>
      <c r="W52" s="152">
        <f t="shared" si="10"/>
        <v>0</v>
      </c>
      <c r="X52" s="153">
        <f t="shared" si="11"/>
        <v>0</v>
      </c>
      <c r="Y52" s="410"/>
      <c r="AC52" s="230" t="s">
        <v>76</v>
      </c>
      <c r="AD52" s="230" t="s">
        <v>46</v>
      </c>
      <c r="AE52" s="251"/>
    </row>
    <row r="53" spans="1:31" ht="15.75">
      <c r="A53" s="404">
        <v>8</v>
      </c>
      <c r="B53" s="388"/>
      <c r="C53" s="386"/>
      <c r="D53" s="167">
        <v>500</v>
      </c>
      <c r="E53" s="168"/>
      <c r="F53" s="168"/>
      <c r="G53" s="168"/>
      <c r="H53" s="168"/>
      <c r="I53" s="168"/>
      <c r="J53" s="168"/>
      <c r="K53" s="168"/>
      <c r="L53" s="169"/>
      <c r="M53" s="170">
        <f t="shared" si="9"/>
        <v>500</v>
      </c>
      <c r="N53" s="171"/>
      <c r="O53" s="168"/>
      <c r="P53" s="168"/>
      <c r="Q53" s="168"/>
      <c r="R53" s="168"/>
      <c r="S53" s="168"/>
      <c r="T53" s="168"/>
      <c r="U53" s="168"/>
      <c r="V53" s="169"/>
      <c r="W53" s="165">
        <f t="shared" si="10"/>
        <v>0</v>
      </c>
      <c r="X53" s="138">
        <f t="shared" si="11"/>
        <v>500</v>
      </c>
      <c r="Y53" s="402">
        <f>SUM(X53+X54)</f>
        <v>500</v>
      </c>
      <c r="AC53" s="252" t="s">
        <v>77</v>
      </c>
      <c r="AD53" s="230" t="s">
        <v>46</v>
      </c>
      <c r="AE53" s="251"/>
    </row>
    <row r="54" spans="1:30" ht="16.5" thickBot="1">
      <c r="A54" s="406"/>
      <c r="B54" s="394"/>
      <c r="C54" s="395"/>
      <c r="D54" s="147"/>
      <c r="E54" s="148"/>
      <c r="F54" s="148"/>
      <c r="G54" s="148"/>
      <c r="H54" s="148"/>
      <c r="I54" s="148"/>
      <c r="J54" s="148"/>
      <c r="K54" s="148"/>
      <c r="L54" s="149"/>
      <c r="M54" s="150">
        <f t="shared" si="9"/>
        <v>0</v>
      </c>
      <c r="N54" s="151"/>
      <c r="O54" s="148"/>
      <c r="P54" s="148"/>
      <c r="Q54" s="148"/>
      <c r="R54" s="148"/>
      <c r="S54" s="148"/>
      <c r="T54" s="148"/>
      <c r="U54" s="148"/>
      <c r="V54" s="149"/>
      <c r="W54" s="152">
        <f t="shared" si="10"/>
        <v>0</v>
      </c>
      <c r="X54" s="153">
        <f t="shared" si="11"/>
        <v>0</v>
      </c>
      <c r="Y54" s="410"/>
      <c r="AC54" s="241" t="s">
        <v>118</v>
      </c>
      <c r="AD54" s="242" t="s">
        <v>46</v>
      </c>
    </row>
    <row r="55" spans="1:30" ht="15.75">
      <c r="A55" s="404">
        <v>9</v>
      </c>
      <c r="B55" s="388"/>
      <c r="C55" s="386"/>
      <c r="D55" s="167">
        <v>500</v>
      </c>
      <c r="E55" s="168"/>
      <c r="F55" s="168"/>
      <c r="G55" s="168"/>
      <c r="H55" s="168"/>
      <c r="I55" s="168"/>
      <c r="J55" s="168"/>
      <c r="K55" s="168"/>
      <c r="L55" s="169"/>
      <c r="M55" s="170">
        <f t="shared" si="9"/>
        <v>500</v>
      </c>
      <c r="N55" s="171"/>
      <c r="O55" s="168"/>
      <c r="P55" s="168"/>
      <c r="Q55" s="168"/>
      <c r="R55" s="168"/>
      <c r="S55" s="168"/>
      <c r="T55" s="168"/>
      <c r="U55" s="168"/>
      <c r="V55" s="169"/>
      <c r="W55" s="165">
        <f t="shared" si="10"/>
        <v>0</v>
      </c>
      <c r="X55" s="138">
        <f t="shared" si="11"/>
        <v>500</v>
      </c>
      <c r="Y55" s="402">
        <f>SUM(X55+X56)</f>
        <v>500</v>
      </c>
      <c r="AC55" s="230" t="s">
        <v>119</v>
      </c>
      <c r="AD55" s="230" t="s">
        <v>47</v>
      </c>
    </row>
    <row r="56" spans="1:30" ht="16.5" thickBot="1">
      <c r="A56" s="406"/>
      <c r="B56" s="394"/>
      <c r="C56" s="395"/>
      <c r="D56" s="147"/>
      <c r="E56" s="148"/>
      <c r="F56" s="148"/>
      <c r="G56" s="148"/>
      <c r="H56" s="148"/>
      <c r="I56" s="148"/>
      <c r="J56" s="148"/>
      <c r="K56" s="148"/>
      <c r="L56" s="149"/>
      <c r="M56" s="150">
        <f t="shared" si="9"/>
        <v>0</v>
      </c>
      <c r="N56" s="151"/>
      <c r="O56" s="148"/>
      <c r="P56" s="148"/>
      <c r="Q56" s="148"/>
      <c r="R56" s="148"/>
      <c r="S56" s="148"/>
      <c r="T56" s="148"/>
      <c r="U56" s="148"/>
      <c r="V56" s="149"/>
      <c r="W56" s="152">
        <f t="shared" si="10"/>
        <v>0</v>
      </c>
      <c r="X56" s="153">
        <f t="shared" si="11"/>
        <v>0</v>
      </c>
      <c r="Y56" s="410"/>
      <c r="AC56" s="230" t="s">
        <v>120</v>
      </c>
      <c r="AD56" s="230" t="s">
        <v>47</v>
      </c>
    </row>
    <row r="57" spans="1:30" ht="15.75">
      <c r="A57" s="404">
        <v>10</v>
      </c>
      <c r="B57" s="388"/>
      <c r="C57" s="386"/>
      <c r="D57" s="167">
        <v>500</v>
      </c>
      <c r="E57" s="168"/>
      <c r="F57" s="168"/>
      <c r="G57" s="168"/>
      <c r="H57" s="168"/>
      <c r="I57" s="168"/>
      <c r="J57" s="168"/>
      <c r="K57" s="168"/>
      <c r="L57" s="169"/>
      <c r="M57" s="170">
        <f t="shared" si="9"/>
        <v>500</v>
      </c>
      <c r="N57" s="171"/>
      <c r="O57" s="168"/>
      <c r="P57" s="168"/>
      <c r="Q57" s="168"/>
      <c r="R57" s="168"/>
      <c r="S57" s="168"/>
      <c r="T57" s="168"/>
      <c r="U57" s="168"/>
      <c r="V57" s="169"/>
      <c r="W57" s="165">
        <f t="shared" si="10"/>
        <v>0</v>
      </c>
      <c r="X57" s="138">
        <f t="shared" si="11"/>
        <v>500</v>
      </c>
      <c r="Y57" s="402">
        <f>SUM(X57+X58)</f>
        <v>500</v>
      </c>
      <c r="AC57" s="230" t="s">
        <v>110</v>
      </c>
      <c r="AD57" s="230" t="s">
        <v>47</v>
      </c>
    </row>
    <row r="58" spans="1:30" ht="16.5" thickBot="1">
      <c r="A58" s="406"/>
      <c r="B58" s="394"/>
      <c r="C58" s="395"/>
      <c r="D58" s="147"/>
      <c r="E58" s="148"/>
      <c r="F58" s="148"/>
      <c r="G58" s="148"/>
      <c r="H58" s="148"/>
      <c r="I58" s="148"/>
      <c r="J58" s="148"/>
      <c r="K58" s="148"/>
      <c r="L58" s="149"/>
      <c r="M58" s="150">
        <f t="shared" si="9"/>
        <v>0</v>
      </c>
      <c r="N58" s="151"/>
      <c r="O58" s="148"/>
      <c r="P58" s="148"/>
      <c r="Q58" s="148"/>
      <c r="R58" s="148"/>
      <c r="S58" s="148"/>
      <c r="T58" s="148"/>
      <c r="U58" s="148"/>
      <c r="V58" s="149"/>
      <c r="W58" s="152">
        <f t="shared" si="10"/>
        <v>0</v>
      </c>
      <c r="X58" s="153">
        <f t="shared" si="11"/>
        <v>0</v>
      </c>
      <c r="Y58" s="410"/>
      <c r="AC58" s="230" t="s">
        <v>111</v>
      </c>
      <c r="AD58" s="230" t="s">
        <v>47</v>
      </c>
    </row>
    <row r="59" spans="1:30" ht="15.75">
      <c r="A59" s="404">
        <v>11</v>
      </c>
      <c r="B59" s="388"/>
      <c r="C59" s="386"/>
      <c r="D59" s="167">
        <v>500</v>
      </c>
      <c r="E59" s="168"/>
      <c r="F59" s="168"/>
      <c r="G59" s="168"/>
      <c r="H59" s="168"/>
      <c r="I59" s="168"/>
      <c r="J59" s="168"/>
      <c r="K59" s="168"/>
      <c r="L59" s="169"/>
      <c r="M59" s="170">
        <f t="shared" si="9"/>
        <v>500</v>
      </c>
      <c r="N59" s="171"/>
      <c r="O59" s="168"/>
      <c r="P59" s="168"/>
      <c r="Q59" s="168"/>
      <c r="R59" s="168"/>
      <c r="S59" s="168"/>
      <c r="T59" s="168"/>
      <c r="U59" s="168"/>
      <c r="V59" s="169"/>
      <c r="W59" s="165">
        <f t="shared" si="10"/>
        <v>0</v>
      </c>
      <c r="X59" s="138">
        <f t="shared" si="11"/>
        <v>500</v>
      </c>
      <c r="Y59" s="402">
        <f>SUM(X59+X60)</f>
        <v>500</v>
      </c>
      <c r="AC59" s="230" t="s">
        <v>113</v>
      </c>
      <c r="AD59" s="230" t="s">
        <v>47</v>
      </c>
    </row>
    <row r="60" spans="1:30" ht="16.5" thickBot="1">
      <c r="A60" s="406"/>
      <c r="B60" s="394"/>
      <c r="C60" s="395"/>
      <c r="D60" s="147"/>
      <c r="E60" s="148"/>
      <c r="F60" s="148"/>
      <c r="G60" s="148"/>
      <c r="H60" s="148"/>
      <c r="I60" s="148"/>
      <c r="J60" s="148"/>
      <c r="K60" s="148"/>
      <c r="L60" s="149"/>
      <c r="M60" s="150">
        <f t="shared" si="9"/>
        <v>0</v>
      </c>
      <c r="N60" s="151"/>
      <c r="O60" s="148"/>
      <c r="P60" s="148"/>
      <c r="Q60" s="148"/>
      <c r="R60" s="148"/>
      <c r="S60" s="148"/>
      <c r="T60" s="148"/>
      <c r="U60" s="148"/>
      <c r="V60" s="149"/>
      <c r="W60" s="152">
        <f t="shared" si="10"/>
        <v>0</v>
      </c>
      <c r="X60" s="153">
        <f t="shared" si="11"/>
        <v>0</v>
      </c>
      <c r="Y60" s="410"/>
      <c r="AC60" s="252" t="s">
        <v>114</v>
      </c>
      <c r="AD60" s="230" t="s">
        <v>47</v>
      </c>
    </row>
    <row r="61" spans="1:30" ht="15.75">
      <c r="A61" s="404">
        <v>12</v>
      </c>
      <c r="B61" s="388"/>
      <c r="C61" s="386"/>
      <c r="D61" s="167">
        <v>500</v>
      </c>
      <c r="E61" s="168"/>
      <c r="F61" s="168"/>
      <c r="G61" s="168"/>
      <c r="H61" s="168"/>
      <c r="I61" s="168"/>
      <c r="J61" s="168"/>
      <c r="K61" s="168"/>
      <c r="L61" s="169"/>
      <c r="M61" s="170">
        <f t="shared" si="9"/>
        <v>500</v>
      </c>
      <c r="N61" s="171"/>
      <c r="O61" s="168"/>
      <c r="P61" s="168"/>
      <c r="Q61" s="168"/>
      <c r="R61" s="168"/>
      <c r="S61" s="168"/>
      <c r="T61" s="168"/>
      <c r="U61" s="168"/>
      <c r="V61" s="169"/>
      <c r="W61" s="165">
        <f t="shared" si="10"/>
        <v>0</v>
      </c>
      <c r="X61" s="138">
        <f t="shared" si="11"/>
        <v>500</v>
      </c>
      <c r="Y61" s="402">
        <f>SUM(X61+X62)</f>
        <v>500</v>
      </c>
      <c r="AC61" s="241" t="s">
        <v>112</v>
      </c>
      <c r="AD61" s="242" t="s">
        <v>47</v>
      </c>
    </row>
    <row r="62" spans="1:30" ht="16.5" thickBot="1">
      <c r="A62" s="406"/>
      <c r="B62" s="394"/>
      <c r="C62" s="395"/>
      <c r="D62" s="147"/>
      <c r="E62" s="148"/>
      <c r="F62" s="148"/>
      <c r="G62" s="148"/>
      <c r="H62" s="148"/>
      <c r="I62" s="148"/>
      <c r="J62" s="148"/>
      <c r="K62" s="148"/>
      <c r="L62" s="149"/>
      <c r="M62" s="150">
        <f t="shared" si="9"/>
        <v>0</v>
      </c>
      <c r="N62" s="151"/>
      <c r="O62" s="148"/>
      <c r="P62" s="148"/>
      <c r="Q62" s="148"/>
      <c r="R62" s="148"/>
      <c r="S62" s="148"/>
      <c r="T62" s="148"/>
      <c r="U62" s="148"/>
      <c r="V62" s="149"/>
      <c r="W62" s="152">
        <f t="shared" si="10"/>
        <v>0</v>
      </c>
      <c r="X62" s="153">
        <f t="shared" si="11"/>
        <v>0</v>
      </c>
      <c r="Y62" s="410"/>
      <c r="AC62" s="268" t="s">
        <v>115</v>
      </c>
      <c r="AD62" s="268" t="s">
        <v>91</v>
      </c>
    </row>
    <row r="63" spans="2:30" s="134" customFormat="1" ht="12.75">
      <c r="B63" s="210"/>
      <c r="C63" s="33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AC63" s="274" t="s">
        <v>117</v>
      </c>
      <c r="AD63" s="274" t="s">
        <v>89</v>
      </c>
    </row>
    <row r="64" spans="2:30" s="134" customFormat="1" ht="12.75">
      <c r="B64" s="210"/>
      <c r="C64" s="334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AC64" s="276" t="s">
        <v>96</v>
      </c>
      <c r="AD64" s="274" t="s">
        <v>89</v>
      </c>
    </row>
    <row r="65" spans="2:30" s="134" customFormat="1" ht="12.75">
      <c r="B65" s="210"/>
      <c r="C65" s="33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AC65" s="234" t="s">
        <v>71</v>
      </c>
      <c r="AD65" s="234" t="s">
        <v>43</v>
      </c>
    </row>
    <row r="66" spans="29:30" ht="12.75">
      <c r="AC66" s="230" t="s">
        <v>121</v>
      </c>
      <c r="AD66" s="230" t="s">
        <v>84</v>
      </c>
    </row>
    <row r="67" spans="29:30" ht="12.75">
      <c r="AC67" s="230" t="s">
        <v>122</v>
      </c>
      <c r="AD67" s="230" t="s">
        <v>84</v>
      </c>
    </row>
  </sheetData>
  <sheetProtection/>
  <mergeCells count="129">
    <mergeCell ref="Y59:Y60"/>
    <mergeCell ref="Y61:Y62"/>
    <mergeCell ref="Y47:Y48"/>
    <mergeCell ref="Y49:Y50"/>
    <mergeCell ref="Y51:Y52"/>
    <mergeCell ref="Y53:Y54"/>
    <mergeCell ref="Y55:Y56"/>
    <mergeCell ref="Y57:Y58"/>
    <mergeCell ref="Y34:Y35"/>
    <mergeCell ref="Y36:Y37"/>
    <mergeCell ref="Y39:Y40"/>
    <mergeCell ref="Y41:Y42"/>
    <mergeCell ref="Y43:Y44"/>
    <mergeCell ref="Y45:Y46"/>
    <mergeCell ref="Y22:Y23"/>
    <mergeCell ref="Y24:Y25"/>
    <mergeCell ref="Y26:Y27"/>
    <mergeCell ref="Y28:Y29"/>
    <mergeCell ref="Y30:Y31"/>
    <mergeCell ref="Y32:Y33"/>
    <mergeCell ref="Y10:Y11"/>
    <mergeCell ref="Y12:Y13"/>
    <mergeCell ref="Y14:Y15"/>
    <mergeCell ref="Y16:Y17"/>
    <mergeCell ref="Y18:Y19"/>
    <mergeCell ref="Y20:Y21"/>
    <mergeCell ref="A59:A60"/>
    <mergeCell ref="B59:B60"/>
    <mergeCell ref="C59:C60"/>
    <mergeCell ref="A61:A62"/>
    <mergeCell ref="B61:B62"/>
    <mergeCell ref="C61:C62"/>
    <mergeCell ref="A55:A56"/>
    <mergeCell ref="B55:B56"/>
    <mergeCell ref="C55:C56"/>
    <mergeCell ref="A57:A58"/>
    <mergeCell ref="B57:B58"/>
    <mergeCell ref="C57:C58"/>
    <mergeCell ref="A51:A52"/>
    <mergeCell ref="B51:B52"/>
    <mergeCell ref="C51:C52"/>
    <mergeCell ref="A53:A54"/>
    <mergeCell ref="B53:B54"/>
    <mergeCell ref="C53:C54"/>
    <mergeCell ref="A47:A48"/>
    <mergeCell ref="B47:B48"/>
    <mergeCell ref="C47:C48"/>
    <mergeCell ref="A49:A50"/>
    <mergeCell ref="B49:B50"/>
    <mergeCell ref="C49:C50"/>
    <mergeCell ref="A43:A44"/>
    <mergeCell ref="B43:B44"/>
    <mergeCell ref="C43:C44"/>
    <mergeCell ref="A45:A46"/>
    <mergeCell ref="B45:B46"/>
    <mergeCell ref="C45:C46"/>
    <mergeCell ref="A39:A40"/>
    <mergeCell ref="B39:B40"/>
    <mergeCell ref="C39:C40"/>
    <mergeCell ref="A41:A42"/>
    <mergeCell ref="B41:B42"/>
    <mergeCell ref="C41:C42"/>
    <mergeCell ref="B32:B33"/>
    <mergeCell ref="C32:C33"/>
    <mergeCell ref="A34:A35"/>
    <mergeCell ref="B34:B35"/>
    <mergeCell ref="C34:C35"/>
    <mergeCell ref="A36:A37"/>
    <mergeCell ref="B36:B37"/>
    <mergeCell ref="C36:C37"/>
    <mergeCell ref="Z26:Z36"/>
    <mergeCell ref="AA26:AA36"/>
    <mergeCell ref="AB26:AB36"/>
    <mergeCell ref="A28:A29"/>
    <mergeCell ref="B28:B29"/>
    <mergeCell ref="C28:C29"/>
    <mergeCell ref="A30:A31"/>
    <mergeCell ref="B30:B31"/>
    <mergeCell ref="C30:C31"/>
    <mergeCell ref="A32:A33"/>
    <mergeCell ref="A24:A25"/>
    <mergeCell ref="B24:B25"/>
    <mergeCell ref="C24:C25"/>
    <mergeCell ref="A26:A27"/>
    <mergeCell ref="B26:B27"/>
    <mergeCell ref="C26:C27"/>
    <mergeCell ref="B18:B19"/>
    <mergeCell ref="C18:C19"/>
    <mergeCell ref="A20:A21"/>
    <mergeCell ref="B20:B21"/>
    <mergeCell ref="C20:C21"/>
    <mergeCell ref="A22:A23"/>
    <mergeCell ref="B22:B23"/>
    <mergeCell ref="C22:C23"/>
    <mergeCell ref="A14:A15"/>
    <mergeCell ref="B14:B15"/>
    <mergeCell ref="C14:C15"/>
    <mergeCell ref="Z14:Z24"/>
    <mergeCell ref="AA14:AA24"/>
    <mergeCell ref="AB14:AB24"/>
    <mergeCell ref="A16:A17"/>
    <mergeCell ref="B16:B17"/>
    <mergeCell ref="C16:C17"/>
    <mergeCell ref="A18:A19"/>
    <mergeCell ref="A12:A13"/>
    <mergeCell ref="B12:B13"/>
    <mergeCell ref="C12:C13"/>
    <mergeCell ref="Z2:Z12"/>
    <mergeCell ref="AA2:AA12"/>
    <mergeCell ref="AB2:AB12"/>
    <mergeCell ref="Y2:Y3"/>
    <mergeCell ref="Y4:Y5"/>
    <mergeCell ref="Y6:Y7"/>
    <mergeCell ref="Y8:Y9"/>
    <mergeCell ref="B6:B7"/>
    <mergeCell ref="C6:C7"/>
    <mergeCell ref="A8:A9"/>
    <mergeCell ref="B8:B9"/>
    <mergeCell ref="C8:C9"/>
    <mergeCell ref="A10:A11"/>
    <mergeCell ref="B10:B11"/>
    <mergeCell ref="C10:C11"/>
    <mergeCell ref="A6:A7"/>
    <mergeCell ref="C2:C3"/>
    <mergeCell ref="B2:B3"/>
    <mergeCell ref="A2:A3"/>
    <mergeCell ref="A4:A5"/>
    <mergeCell ref="B4:B5"/>
    <mergeCell ref="C4:C5"/>
  </mergeCells>
  <printOptions/>
  <pageMargins left="0.75" right="0.75" top="0.5" bottom="0.5" header="0.5" footer="0.5"/>
  <pageSetup fitToHeight="1" fitToWidth="1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9"/>
  <sheetViews>
    <sheetView zoomScalePageLayoutView="0" workbookViewId="0" topLeftCell="A1">
      <selection activeCell="I7" sqref="I7"/>
    </sheetView>
  </sheetViews>
  <sheetFormatPr defaultColWidth="8.75390625" defaultRowHeight="12.75"/>
  <cols>
    <col min="1" max="1" width="2.00390625" style="80" customWidth="1"/>
    <col min="2" max="2" width="4.375" style="26" customWidth="1"/>
    <col min="3" max="3" width="20.375" style="26" customWidth="1"/>
    <col min="4" max="4" width="11.375" style="26" customWidth="1"/>
    <col min="5" max="7" width="6.625" style="26" customWidth="1"/>
    <col min="8" max="8" width="6.625" style="78" customWidth="1"/>
  </cols>
  <sheetData>
    <row r="1" ht="15.75" thickBot="1"/>
    <row r="2" spans="1:7" ht="15.75" thickBot="1">
      <c r="A2" s="79"/>
      <c r="B2" s="413" t="s">
        <v>18</v>
      </c>
      <c r="C2" s="414"/>
      <c r="D2" s="414"/>
      <c r="E2" s="414"/>
      <c r="F2" s="414"/>
      <c r="G2" s="415"/>
    </row>
    <row r="3" spans="2:7" ht="15.75" thickBot="1">
      <c r="B3" s="73" t="s">
        <v>23</v>
      </c>
      <c r="C3" s="366" t="s">
        <v>5</v>
      </c>
      <c r="D3" s="367"/>
      <c r="E3" s="74" t="s">
        <v>19</v>
      </c>
      <c r="F3" s="74" t="s">
        <v>20</v>
      </c>
      <c r="G3" s="75" t="s">
        <v>9</v>
      </c>
    </row>
    <row r="4" spans="2:7" ht="15">
      <c r="B4" s="88">
        <f>RANK(G4,$G$4:$G$6,5)</f>
        <v>1</v>
      </c>
      <c r="C4" s="224" t="s">
        <v>46</v>
      </c>
      <c r="D4" s="87"/>
      <c r="E4" s="72">
        <f>'Hole-by-Hole'!Z25</f>
        <v>409</v>
      </c>
      <c r="F4" s="72">
        <f>'Hole-by-Hole'!AA13</f>
        <v>434</v>
      </c>
      <c r="G4" s="183">
        <f>'Hole-by-Hole'!AB25</f>
        <v>812</v>
      </c>
    </row>
    <row r="5" spans="2:7" ht="15">
      <c r="B5" s="89">
        <f>RANK(G5,$G$4:$G$6,5)</f>
        <v>2</v>
      </c>
      <c r="C5" s="225" t="s">
        <v>47</v>
      </c>
      <c r="D5" s="46"/>
      <c r="E5" s="45">
        <f>'Hole-by-Hole'!Z13</f>
        <v>405</v>
      </c>
      <c r="F5" s="45">
        <f>'D1A Southern Men''s Recap'!F35</f>
        <v>483</v>
      </c>
      <c r="G5" s="184">
        <f>'Hole-by-Hole'!AB13</f>
        <v>839</v>
      </c>
    </row>
    <row r="6" spans="2:7" ht="15.75" thickBot="1">
      <c r="B6" s="223">
        <f>RANK(G6,$G$4:$G$6,5)</f>
        <v>3</v>
      </c>
      <c r="C6" s="226" t="s">
        <v>45</v>
      </c>
      <c r="D6" s="178"/>
      <c r="E6" s="179">
        <f>'Hole-by-Hole'!Z37</f>
        <v>478</v>
      </c>
      <c r="F6" s="179">
        <f>'D1A Southern Men''s Recap'!F25</f>
        <v>403</v>
      </c>
      <c r="G6" s="185">
        <f>'Hole-by-Hole'!AB37</f>
        <v>961</v>
      </c>
    </row>
    <row r="7" spans="1:7" ht="6.75" customHeight="1" thickBot="1">
      <c r="A7" s="81"/>
      <c r="B7" s="180"/>
      <c r="C7" s="181"/>
      <c r="D7" s="181"/>
      <c r="E7" s="181"/>
      <c r="F7" s="181"/>
      <c r="G7" s="182"/>
    </row>
    <row r="8" spans="1:7" ht="15.75" thickBot="1">
      <c r="A8" s="82"/>
      <c r="B8" s="411" t="s">
        <v>21</v>
      </c>
      <c r="C8" s="364"/>
      <c r="D8" s="364"/>
      <c r="E8" s="364"/>
      <c r="F8" s="364"/>
      <c r="G8" s="412"/>
    </row>
    <row r="9" spans="1:7" ht="15.75" thickBot="1">
      <c r="A9" s="79"/>
      <c r="B9" s="73" t="s">
        <v>23</v>
      </c>
      <c r="C9" s="76" t="s">
        <v>22</v>
      </c>
      <c r="D9" s="76" t="s">
        <v>5</v>
      </c>
      <c r="E9" s="76" t="s">
        <v>19</v>
      </c>
      <c r="F9" s="76" t="s">
        <v>20</v>
      </c>
      <c r="G9" s="77" t="s">
        <v>9</v>
      </c>
    </row>
    <row r="10" spans="1:7" ht="15">
      <c r="A10" s="79"/>
      <c r="B10" s="83">
        <f aca="true" t="shared" si="0" ref="B10:B39">RANK(G10,$G$10:$G$39,30)</f>
        <v>1</v>
      </c>
      <c r="C10" s="227" t="str">
        <f>'Hole-by-Hole'!B2</f>
        <v>Luke Logan (10)</v>
      </c>
      <c r="D10" s="188" t="str">
        <f>'Hole-by-Hole'!C2</f>
        <v>Boulder City</v>
      </c>
      <c r="E10" s="188">
        <f>'Hole-by-Hole'!X2</f>
        <v>71</v>
      </c>
      <c r="F10" s="188">
        <f>'Hole-by-Hole'!X3</f>
        <v>76</v>
      </c>
      <c r="G10" s="189">
        <f>'Hole-by-Hole'!Y2</f>
        <v>147</v>
      </c>
    </row>
    <row r="11" spans="1:7" ht="15">
      <c r="A11" s="79"/>
      <c r="B11" s="186">
        <f t="shared" si="0"/>
        <v>2</v>
      </c>
      <c r="C11" s="228" t="str">
        <f>'Hole-by-Hole'!B45</f>
        <v>Kadan Atkin (12)</v>
      </c>
      <c r="D11" s="72" t="str">
        <f>'Hole-by-Hole'!C45</f>
        <v>Virgin Valley</v>
      </c>
      <c r="E11" s="72">
        <f>'Hole-by-Hole'!X45</f>
        <v>78</v>
      </c>
      <c r="F11" s="72">
        <f>'Hole-by-Hole'!X46</f>
        <v>78</v>
      </c>
      <c r="G11" s="183">
        <f>'Hole-by-Hole'!Y45</f>
        <v>156</v>
      </c>
    </row>
    <row r="12" spans="1:7" ht="15">
      <c r="A12" s="79"/>
      <c r="B12" s="186">
        <f t="shared" si="0"/>
        <v>3</v>
      </c>
      <c r="C12" s="228" t="str">
        <f>'Hole-by-Hole'!B6</f>
        <v>TJ Hatfield (12)</v>
      </c>
      <c r="D12" s="72" t="str">
        <f>'Hole-by-Hole'!C6</f>
        <v>Boulder City</v>
      </c>
      <c r="E12" s="72">
        <f>'Hole-by-Hole'!X6</f>
        <v>77</v>
      </c>
      <c r="F12" s="72">
        <f>'Hole-by-Hole'!X7</f>
        <v>82</v>
      </c>
      <c r="G12" s="183">
        <f>'Hole-by-Hole'!Y6</f>
        <v>159</v>
      </c>
    </row>
    <row r="13" spans="1:7" ht="15">
      <c r="A13" s="79"/>
      <c r="B13" s="186">
        <f t="shared" si="0"/>
        <v>4</v>
      </c>
      <c r="C13" s="228" t="str">
        <f>'Hole-by-Hole'!B22</f>
        <v>Dallas Haun (10)</v>
      </c>
      <c r="D13" s="72" t="str">
        <f>'Hole-by-Hole'!C22</f>
        <v>Faith Lutheran</v>
      </c>
      <c r="E13" s="72">
        <f>'Hole-by-Hole'!X22</f>
        <v>78</v>
      </c>
      <c r="F13" s="72">
        <f>'Hole-by-Hole'!X23</f>
        <v>83</v>
      </c>
      <c r="G13" s="183">
        <f>'Hole-by-Hole'!Y22</f>
        <v>161</v>
      </c>
    </row>
    <row r="14" spans="1:7" ht="15">
      <c r="A14" s="79"/>
      <c r="B14" s="186">
        <f t="shared" si="0"/>
        <v>4</v>
      </c>
      <c r="C14" s="228" t="str">
        <f>'Hole-by-Hole'!B20</f>
        <v>AJ Johnson (9)</v>
      </c>
      <c r="D14" s="72" t="str">
        <f>'Hole-by-Hole'!C20</f>
        <v>Faith Lutheran</v>
      </c>
      <c r="E14" s="72">
        <f>'Hole-by-Hole'!X20</f>
        <v>80</v>
      </c>
      <c r="F14" s="72">
        <f>'Hole-by-Hole'!X21</f>
        <v>81</v>
      </c>
      <c r="G14" s="183">
        <f>'Hole-by-Hole'!Y20</f>
        <v>161</v>
      </c>
    </row>
    <row r="15" spans="1:7" ht="15">
      <c r="A15" s="79"/>
      <c r="B15" s="186">
        <f t="shared" si="0"/>
        <v>6</v>
      </c>
      <c r="C15" s="228" t="str">
        <f>'Hole-by-Hole'!B16</f>
        <v>Alex Church (12)</v>
      </c>
      <c r="D15" s="72" t="str">
        <f>'Hole-by-Hole'!C16</f>
        <v>Faith Lutheran</v>
      </c>
      <c r="E15" s="72">
        <f>'Hole-by-Hole'!X16</f>
        <v>83</v>
      </c>
      <c r="F15" s="72">
        <f>'Hole-by-Hole'!X17</f>
        <v>79</v>
      </c>
      <c r="G15" s="183">
        <f>'Hole-by-Hole'!Y16</f>
        <v>162</v>
      </c>
    </row>
    <row r="16" spans="1:7" ht="15">
      <c r="A16" s="79"/>
      <c r="B16" s="186">
        <f t="shared" si="0"/>
        <v>7</v>
      </c>
      <c r="C16" s="228" t="str">
        <f>'Hole-by-Hole'!B18</f>
        <v>JR Tuls (9)</v>
      </c>
      <c r="D16" s="72" t="str">
        <f>'Hole-by-Hole'!C18</f>
        <v>Faith Lutheran</v>
      </c>
      <c r="E16" s="72">
        <f>'Hole-by-Hole'!X18</f>
        <v>82</v>
      </c>
      <c r="F16" s="72">
        <f>'Hole-by-Hole'!X19</f>
        <v>82</v>
      </c>
      <c r="G16" s="183">
        <f>'Hole-by-Hole'!Y18</f>
        <v>164</v>
      </c>
    </row>
    <row r="17" spans="1:7" ht="15">
      <c r="A17" s="79"/>
      <c r="B17" s="186">
        <f t="shared" si="0"/>
        <v>8</v>
      </c>
      <c r="C17" s="228" t="str">
        <f>'Hole-by-Hole'!B14</f>
        <v>John Bowers (12)</v>
      </c>
      <c r="D17" s="72" t="str">
        <f>'Hole-by-Hole'!C14</f>
        <v>Faith Lutheran</v>
      </c>
      <c r="E17" s="72">
        <f>'Hole-by-Hole'!X14</f>
        <v>86</v>
      </c>
      <c r="F17" s="72">
        <f>'Hole-by-Hole'!X15</f>
        <v>80</v>
      </c>
      <c r="G17" s="183">
        <f>'Hole-by-Hole'!Y14</f>
        <v>166</v>
      </c>
    </row>
    <row r="18" spans="1:7" ht="15">
      <c r="A18" s="79"/>
      <c r="B18" s="186">
        <f t="shared" si="0"/>
        <v>9</v>
      </c>
      <c r="C18" s="228" t="str">
        <f>'Hole-by-Hole'!B47</f>
        <v>Raymond Falkenstein (10)</v>
      </c>
      <c r="D18" s="72" t="str">
        <f>'Hole-by-Hole'!C47</f>
        <v>Western</v>
      </c>
      <c r="E18" s="72">
        <f>'Hole-by-Hole'!X47</f>
        <v>86</v>
      </c>
      <c r="F18" s="72">
        <f>'Hole-by-Hole'!X48</f>
        <v>82</v>
      </c>
      <c r="G18" s="183">
        <f>'Hole-by-Hole'!Y47</f>
        <v>168</v>
      </c>
    </row>
    <row r="19" spans="1:7" ht="15">
      <c r="A19" s="79"/>
      <c r="B19" s="186">
        <f t="shared" si="0"/>
        <v>10</v>
      </c>
      <c r="C19" s="228" t="str">
        <f>'Hole-by-Hole'!B26</f>
        <v>Dalton Beighley (12)</v>
      </c>
      <c r="D19" s="72" t="str">
        <f>'Hole-by-Hole'!C26</f>
        <v>Pahrump Valley</v>
      </c>
      <c r="E19" s="72">
        <f>'Hole-by-Hole'!X26</f>
        <v>84</v>
      </c>
      <c r="F19" s="72">
        <f>'Hole-by-Hole'!X27</f>
        <v>85</v>
      </c>
      <c r="G19" s="183">
        <f>'Hole-by-Hole'!Y26</f>
        <v>169</v>
      </c>
    </row>
    <row r="20" spans="1:7" ht="15">
      <c r="A20" s="79"/>
      <c r="B20" s="186">
        <f t="shared" si="0"/>
        <v>11</v>
      </c>
      <c r="C20" s="228" t="str">
        <f>'Hole-by-Hole'!B41</f>
        <v>Jacob Causey (9)</v>
      </c>
      <c r="D20" s="72" t="str">
        <f>'Hole-by-Hole'!C41</f>
        <v>Moapa Valley</v>
      </c>
      <c r="E20" s="72">
        <f>'Hole-by-Hole'!X41</f>
        <v>84</v>
      </c>
      <c r="F20" s="72">
        <f>'Hole-by-Hole'!X42</f>
        <v>86</v>
      </c>
      <c r="G20" s="183">
        <f>'Hole-by-Hole'!Y41</f>
        <v>170</v>
      </c>
    </row>
    <row r="21" spans="1:7" ht="15">
      <c r="A21" s="79"/>
      <c r="B21" s="186">
        <f t="shared" si="0"/>
        <v>11</v>
      </c>
      <c r="C21" s="228" t="str">
        <f>'Hole-by-Hole'!B24</f>
        <v>Mitch Conley (9)</v>
      </c>
      <c r="D21" s="72" t="str">
        <f>'Hole-by-Hole'!C24</f>
        <v>Faith Lutheran</v>
      </c>
      <c r="E21" s="72">
        <f>'Hole-by-Hole'!X24</f>
        <v>89</v>
      </c>
      <c r="F21" s="72">
        <f>'Hole-by-Hole'!X25</f>
        <v>81</v>
      </c>
      <c r="G21" s="183">
        <f>'Hole-by-Hole'!Y24</f>
        <v>170</v>
      </c>
    </row>
    <row r="22" spans="1:7" ht="15">
      <c r="A22" s="79"/>
      <c r="B22" s="186">
        <f t="shared" si="0"/>
        <v>13</v>
      </c>
      <c r="C22" s="228" t="str">
        <f>'Hole-by-Hole'!B10</f>
        <v>Kyle Effertz (11)</v>
      </c>
      <c r="D22" s="72" t="str">
        <f>'Hole-by-Hole'!C10</f>
        <v>Boulder City</v>
      </c>
      <c r="E22" s="72">
        <f>'Hole-by-Hole'!X10</f>
        <v>83</v>
      </c>
      <c r="F22" s="72">
        <f>'Hole-by-Hole'!X11</f>
        <v>90</v>
      </c>
      <c r="G22" s="183">
        <f>'Hole-by-Hole'!Y10</f>
        <v>173</v>
      </c>
    </row>
    <row r="23" spans="1:7" ht="15">
      <c r="A23" s="79"/>
      <c r="B23" s="186">
        <f t="shared" si="0"/>
        <v>13</v>
      </c>
      <c r="C23" s="228" t="str">
        <f>'Hole-by-Hole'!B8</f>
        <v>Tyler Barton (12)</v>
      </c>
      <c r="D23" s="72" t="str">
        <f>'Hole-by-Hole'!C8</f>
        <v>Boulder City</v>
      </c>
      <c r="E23" s="72">
        <f>'Hole-by-Hole'!X8</f>
        <v>84</v>
      </c>
      <c r="F23" s="72">
        <f>'Hole-by-Hole'!X9</f>
        <v>89</v>
      </c>
      <c r="G23" s="183">
        <f>'Hole-by-Hole'!Y8</f>
        <v>173</v>
      </c>
    </row>
    <row r="24" spans="1:7" ht="15">
      <c r="A24" s="79"/>
      <c r="B24" s="186">
        <f t="shared" si="0"/>
        <v>15</v>
      </c>
      <c r="C24" s="228" t="str">
        <f>'Hole-by-Hole'!B30</f>
        <v>Derek Moore (9)</v>
      </c>
      <c r="D24" s="72" t="str">
        <f>'Hole-by-Hole'!C30</f>
        <v>Pahrump Valley</v>
      </c>
      <c r="E24" s="72">
        <f>'Hole-by-Hole'!X30</f>
        <v>92</v>
      </c>
      <c r="F24" s="72">
        <f>'Hole-by-Hole'!X31</f>
        <v>93</v>
      </c>
      <c r="G24" s="183">
        <f>'Hole-by-Hole'!Y30</f>
        <v>185</v>
      </c>
    </row>
    <row r="25" spans="1:7" ht="15">
      <c r="A25" s="79"/>
      <c r="B25" s="186">
        <f t="shared" si="0"/>
        <v>16</v>
      </c>
      <c r="C25" s="228" t="str">
        <f>'Hole-by-Hole'!B4</f>
        <v>Christian Hudleson (10)</v>
      </c>
      <c r="D25" s="72" t="str">
        <f>'Hole-by-Hole'!C4</f>
        <v>Boulder City</v>
      </c>
      <c r="E25" s="72">
        <f>'Hole-by-Hole'!X4</f>
        <v>90</v>
      </c>
      <c r="F25" s="72">
        <f>'Hole-by-Hole'!X5</f>
        <v>97</v>
      </c>
      <c r="G25" s="183">
        <f>'Hole-by-Hole'!Y4</f>
        <v>187</v>
      </c>
    </row>
    <row r="26" spans="1:7" ht="15">
      <c r="A26" s="79"/>
      <c r="B26" s="186">
        <f t="shared" si="0"/>
        <v>16</v>
      </c>
      <c r="C26" s="228" t="str">
        <f>'Hole-by-Hole'!B49</f>
        <v>Calvin Crittenden (10)</v>
      </c>
      <c r="D26" s="72" t="str">
        <f>'Hole-by-Hole'!C49</f>
        <v>Western</v>
      </c>
      <c r="E26" s="72">
        <f>'Hole-by-Hole'!X49</f>
        <v>92</v>
      </c>
      <c r="F26" s="72">
        <f>'Hole-by-Hole'!X50</f>
        <v>95</v>
      </c>
      <c r="G26" s="183">
        <f>'Hole-by-Hole'!Y49</f>
        <v>187</v>
      </c>
    </row>
    <row r="27" spans="1:7" ht="15">
      <c r="A27" s="79"/>
      <c r="B27" s="186">
        <f t="shared" si="0"/>
        <v>18</v>
      </c>
      <c r="C27" s="228" t="str">
        <f>'Hole-by-Hole'!B12</f>
        <v>Marcus Walker (11)</v>
      </c>
      <c r="D27" s="72" t="str">
        <f>'Hole-by-Hole'!C12</f>
        <v>Boulder City</v>
      </c>
      <c r="E27" s="72">
        <f>'Hole-by-Hole'!X12</f>
        <v>91</v>
      </c>
      <c r="F27" s="72">
        <f>'Hole-by-Hole'!X13</f>
        <v>97</v>
      </c>
      <c r="G27" s="183">
        <f>'Hole-by-Hole'!Y12</f>
        <v>188</v>
      </c>
    </row>
    <row r="28" spans="1:7" ht="15">
      <c r="A28" s="79"/>
      <c r="B28" s="186">
        <f t="shared" si="0"/>
        <v>19</v>
      </c>
      <c r="C28" s="228" t="str">
        <f>'Hole-by-Hole'!B28</f>
        <v>Kyle Steib (11)</v>
      </c>
      <c r="D28" s="72" t="str">
        <f>'Hole-by-Hole'!C28</f>
        <v>Pahrump Valley</v>
      </c>
      <c r="E28" s="72">
        <f>'Hole-by-Hole'!X28</f>
        <v>93</v>
      </c>
      <c r="F28" s="72">
        <f>'Hole-by-Hole'!X29</f>
        <v>96</v>
      </c>
      <c r="G28" s="183">
        <f>'Hole-by-Hole'!Y28</f>
        <v>189</v>
      </c>
    </row>
    <row r="29" spans="1:7" ht="15">
      <c r="A29" s="79"/>
      <c r="B29" s="186">
        <f t="shared" si="0"/>
        <v>20</v>
      </c>
      <c r="C29" s="228" t="str">
        <f>'Hole-by-Hole'!B36</f>
        <v>Brandon Hastings (11)</v>
      </c>
      <c r="D29" s="72" t="str">
        <f>'Hole-by-Hole'!C36</f>
        <v>Pahrump Valley</v>
      </c>
      <c r="E29" s="72">
        <f>'Hole-by-Hole'!X36</f>
        <v>105</v>
      </c>
      <c r="F29" s="72">
        <f>'Hole-by-Hole'!X37</f>
        <v>104</v>
      </c>
      <c r="G29" s="183">
        <f>'Hole-by-Hole'!Y36</f>
        <v>209</v>
      </c>
    </row>
    <row r="30" spans="1:7" ht="15">
      <c r="A30" s="79"/>
      <c r="B30" s="186">
        <f t="shared" si="0"/>
        <v>21</v>
      </c>
      <c r="C30" s="228" t="str">
        <f>'Hole-by-Hole'!B39</f>
        <v>Cody Miller (11)</v>
      </c>
      <c r="D30" s="72" t="str">
        <f>'Hole-by-Hole'!C39</f>
        <v>Cheyenne</v>
      </c>
      <c r="E30" s="72">
        <f>'Hole-by-Hole'!X39</f>
        <v>98</v>
      </c>
      <c r="F30" s="72">
        <f>'Hole-by-Hole'!X40</f>
        <v>112</v>
      </c>
      <c r="G30" s="183">
        <f>'Hole-by-Hole'!Y39</f>
        <v>210</v>
      </c>
    </row>
    <row r="31" spans="1:7" ht="15">
      <c r="A31" s="79"/>
      <c r="B31" s="186">
        <f t="shared" si="0"/>
        <v>21</v>
      </c>
      <c r="C31" s="228" t="str">
        <f>'Hole-by-Hole'!B32</f>
        <v>Kyle Whitaker (12)</v>
      </c>
      <c r="D31" s="72" t="str">
        <f>'Hole-by-Hole'!C32</f>
        <v>Pahrump Valley</v>
      </c>
      <c r="E31" s="72">
        <f>'Hole-by-Hole'!X32</f>
        <v>105</v>
      </c>
      <c r="F31" s="72">
        <f>'Hole-by-Hole'!X33</f>
        <v>105</v>
      </c>
      <c r="G31" s="183">
        <f>'Hole-by-Hole'!Y32</f>
        <v>210</v>
      </c>
    </row>
    <row r="32" spans="1:7" ht="15">
      <c r="A32" s="79"/>
      <c r="B32" s="186">
        <f t="shared" si="0"/>
        <v>23</v>
      </c>
      <c r="C32" s="228" t="str">
        <f>'Hole-by-Hole'!B34</f>
        <v>Zach Harris (12)</v>
      </c>
      <c r="D32" s="72" t="str">
        <f>'Hole-by-Hole'!C34</f>
        <v>Pahrump Valley</v>
      </c>
      <c r="E32" s="72">
        <f>'Hole-by-Hole'!X34</f>
        <v>104</v>
      </c>
      <c r="F32" s="72">
        <f>'Hole-by-Hole'!X35</f>
        <v>110</v>
      </c>
      <c r="G32" s="183">
        <f>'Hole-by-Hole'!Y34</f>
        <v>214</v>
      </c>
    </row>
    <row r="33" spans="1:7" ht="15">
      <c r="A33" s="79"/>
      <c r="B33" s="186">
        <f t="shared" si="0"/>
        <v>24</v>
      </c>
      <c r="C33" s="228" t="str">
        <f>'Hole-by-Hole'!B43</f>
        <v>Tyler Zobrist</v>
      </c>
      <c r="D33" s="72" t="str">
        <f>'Hole-by-Hole'!C43</f>
        <v>Moapa Valley</v>
      </c>
      <c r="E33" s="72">
        <f>'Hole-by-Hole'!X43</f>
        <v>113</v>
      </c>
      <c r="F33" s="72">
        <f>'Hole-by-Hole'!X44</f>
        <v>131</v>
      </c>
      <c r="G33" s="183">
        <f>'Hole-by-Hole'!Y43</f>
        <v>244</v>
      </c>
    </row>
    <row r="34" spans="1:7" ht="15">
      <c r="A34" s="79"/>
      <c r="B34" s="186">
        <f t="shared" si="0"/>
        <v>25</v>
      </c>
      <c r="C34" s="228">
        <f>'Hole-by-Hole'!B51</f>
        <v>0</v>
      </c>
      <c r="D34" s="72">
        <f>'Hole-by-Hole'!C51</f>
        <v>0</v>
      </c>
      <c r="E34" s="72">
        <f>'Hole-by-Hole'!X51</f>
        <v>500</v>
      </c>
      <c r="F34" s="72">
        <f>'Hole-by-Hole'!X52</f>
        <v>0</v>
      </c>
      <c r="G34" s="183">
        <f>'Hole-by-Hole'!Y51</f>
        <v>500</v>
      </c>
    </row>
    <row r="35" spans="1:7" ht="15">
      <c r="A35" s="79"/>
      <c r="B35" s="186">
        <f t="shared" si="0"/>
        <v>25</v>
      </c>
      <c r="C35" s="228">
        <f>'Hole-by-Hole'!B53</f>
        <v>0</v>
      </c>
      <c r="D35" s="72">
        <f>'Hole-by-Hole'!C53</f>
        <v>0</v>
      </c>
      <c r="E35" s="72">
        <f>'Hole-by-Hole'!X53</f>
        <v>500</v>
      </c>
      <c r="F35" s="72">
        <f>'Hole-by-Hole'!X54</f>
        <v>0</v>
      </c>
      <c r="G35" s="183">
        <f>'Hole-by-Hole'!Y53</f>
        <v>500</v>
      </c>
    </row>
    <row r="36" spans="1:7" ht="15">
      <c r="A36" s="79"/>
      <c r="B36" s="186">
        <f t="shared" si="0"/>
        <v>25</v>
      </c>
      <c r="C36" s="228">
        <f>'Hole-by-Hole'!B55</f>
        <v>0</v>
      </c>
      <c r="D36" s="72">
        <f>'Hole-by-Hole'!C55</f>
        <v>0</v>
      </c>
      <c r="E36" s="72">
        <f>'Hole-by-Hole'!X55</f>
        <v>500</v>
      </c>
      <c r="F36" s="72">
        <f>'Hole-by-Hole'!X56</f>
        <v>0</v>
      </c>
      <c r="G36" s="183">
        <f>'Hole-by-Hole'!Y55</f>
        <v>500</v>
      </c>
    </row>
    <row r="37" spans="1:7" ht="15">
      <c r="A37" s="79"/>
      <c r="B37" s="186">
        <f t="shared" si="0"/>
        <v>25</v>
      </c>
      <c r="C37" s="228">
        <f>'Hole-by-Hole'!B57</f>
        <v>0</v>
      </c>
      <c r="D37" s="72">
        <f>'Hole-by-Hole'!C57</f>
        <v>0</v>
      </c>
      <c r="E37" s="72">
        <f>'Hole-by-Hole'!X57</f>
        <v>500</v>
      </c>
      <c r="F37" s="72">
        <f>'Hole-by-Hole'!X58</f>
        <v>0</v>
      </c>
      <c r="G37" s="183">
        <f>'Hole-by-Hole'!Y57</f>
        <v>500</v>
      </c>
    </row>
    <row r="38" spans="1:7" ht="15">
      <c r="A38" s="79"/>
      <c r="B38" s="186">
        <f t="shared" si="0"/>
        <v>25</v>
      </c>
      <c r="C38" s="228">
        <f>'Hole-by-Hole'!B59</f>
        <v>0</v>
      </c>
      <c r="D38" s="72">
        <f>'Hole-by-Hole'!C59</f>
        <v>0</v>
      </c>
      <c r="E38" s="72">
        <f>'Hole-by-Hole'!X59</f>
        <v>500</v>
      </c>
      <c r="F38" s="72">
        <f>'Hole-by-Hole'!X60</f>
        <v>0</v>
      </c>
      <c r="G38" s="183">
        <f>'Hole-by-Hole'!Y59</f>
        <v>500</v>
      </c>
    </row>
    <row r="39" spans="1:7" ht="15.75" thickBot="1">
      <c r="A39" s="79"/>
      <c r="B39" s="190">
        <f t="shared" si="0"/>
        <v>25</v>
      </c>
      <c r="C39" s="229">
        <f>'Hole-by-Hole'!B61</f>
        <v>0</v>
      </c>
      <c r="D39" s="187">
        <f>'Hole-by-Hole'!C61</f>
        <v>0</v>
      </c>
      <c r="E39" s="187">
        <f>'Hole-by-Hole'!X61</f>
        <v>500</v>
      </c>
      <c r="F39" s="187">
        <f>'Hole-by-Hole'!X62</f>
        <v>0</v>
      </c>
      <c r="G39" s="191">
        <f>'Hole-by-Hole'!Y61</f>
        <v>500</v>
      </c>
    </row>
  </sheetData>
  <sheetProtection/>
  <mergeCells count="3">
    <mergeCell ref="B8:G8"/>
    <mergeCell ref="B2:G2"/>
    <mergeCell ref="C3:D3"/>
  </mergeCells>
  <printOptions/>
  <pageMargins left="0.75" right="0.75" top="0.5" bottom="0.5" header="0.5" footer="0.5"/>
  <pageSetup fitToHeight="1" fitToWidth="1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109"/>
  <sheetViews>
    <sheetView zoomScaleSheetLayoutView="100" zoomScalePageLayoutView="0" workbookViewId="0" topLeftCell="A51">
      <selection activeCell="R63" sqref="R63"/>
    </sheetView>
  </sheetViews>
  <sheetFormatPr defaultColWidth="11.00390625" defaultRowHeight="12.75"/>
  <cols>
    <col min="1" max="1" width="1.00390625" style="0" customWidth="1"/>
    <col min="2" max="2" width="5.375" style="0" customWidth="1"/>
    <col min="3" max="3" width="3.125" style="0" customWidth="1"/>
    <col min="4" max="4" width="3.375" style="0" customWidth="1"/>
    <col min="5" max="5" width="16.25390625" style="0" customWidth="1"/>
    <col min="6" max="6" width="1.12109375" style="0" customWidth="1"/>
    <col min="7" max="7" width="10.125" style="304" customWidth="1"/>
    <col min="8" max="8" width="1.00390625" style="0" customWidth="1"/>
    <col min="9" max="9" width="5.375" style="0" customWidth="1"/>
    <col min="10" max="10" width="3.125" style="0" customWidth="1"/>
    <col min="11" max="11" width="3.375" style="0" customWidth="1"/>
    <col min="12" max="12" width="16.25390625" style="0" customWidth="1"/>
    <col min="13" max="13" width="1.12109375" style="0" customWidth="1"/>
    <col min="14" max="14" width="10.125" style="0" customWidth="1"/>
    <col min="15" max="15" width="0.875" style="0" customWidth="1"/>
    <col min="16" max="16" width="5.375" style="0" customWidth="1"/>
    <col min="17" max="17" width="3.125" style="0" customWidth="1"/>
    <col min="18" max="18" width="3.375" style="0" customWidth="1"/>
    <col min="19" max="19" width="16.25390625" style="0" customWidth="1"/>
    <col min="20" max="20" width="1.12109375" style="0" customWidth="1"/>
    <col min="21" max="21" width="10.125" style="0" customWidth="1"/>
    <col min="22" max="22" width="2.375" style="0" customWidth="1"/>
    <col min="23" max="23" width="2.75390625" style="0" customWidth="1"/>
    <col min="24" max="24" width="4.875" style="105" customWidth="1"/>
    <col min="25" max="25" width="2.625" style="0" customWidth="1"/>
    <col min="26" max="26" width="13.625" style="0" bestFit="1" customWidth="1"/>
    <col min="27" max="27" width="2.75390625" style="0" customWidth="1"/>
    <col min="28" max="28" width="10.125" style="0" customWidth="1"/>
    <col min="29" max="29" width="7.875" style="0" customWidth="1"/>
    <col min="30" max="30" width="11.00390625" style="0" customWidth="1"/>
    <col min="31" max="31" width="3.625" style="0" customWidth="1"/>
    <col min="32" max="32" width="11.75390625" style="0" bestFit="1" customWidth="1"/>
  </cols>
  <sheetData>
    <row r="2" spans="2:24" s="108" customFormat="1" ht="20.25">
      <c r="B2" s="416" t="s">
        <v>151</v>
      </c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8"/>
      <c r="X2" s="109"/>
    </row>
    <row r="3" spans="2:24" s="108" customFormat="1" ht="20.25">
      <c r="B3" s="419" t="s">
        <v>148</v>
      </c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1"/>
      <c r="X3" s="109"/>
    </row>
    <row r="4" spans="2:24" s="108" customFormat="1" ht="20.25">
      <c r="B4" s="422" t="s">
        <v>149</v>
      </c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  <c r="R4" s="423"/>
      <c r="S4" s="423"/>
      <c r="T4" s="423"/>
      <c r="U4" s="424"/>
      <c r="X4" s="109"/>
    </row>
    <row r="5" ht="6.75" customHeight="1"/>
    <row r="6" spans="2:33" s="106" customFormat="1" ht="16.5">
      <c r="B6" s="425" t="s">
        <v>31</v>
      </c>
      <c r="C6" s="426"/>
      <c r="D6" s="426"/>
      <c r="E6" s="426"/>
      <c r="F6" s="426"/>
      <c r="G6" s="427"/>
      <c r="H6" s="110"/>
      <c r="I6" s="425" t="s">
        <v>10</v>
      </c>
      <c r="J6" s="426"/>
      <c r="K6" s="426"/>
      <c r="L6" s="426"/>
      <c r="M6" s="426"/>
      <c r="N6" s="427"/>
      <c r="O6" s="111"/>
      <c r="P6" s="425" t="s">
        <v>11</v>
      </c>
      <c r="Q6" s="426"/>
      <c r="R6" s="426"/>
      <c r="S6" s="426"/>
      <c r="T6" s="426"/>
      <c r="U6" s="427"/>
      <c r="W6" s="122"/>
      <c r="X6" s="115"/>
      <c r="Y6" s="122"/>
      <c r="Z6" s="122"/>
      <c r="AA6" s="122"/>
      <c r="AB6" s="122"/>
      <c r="AC6" s="122"/>
      <c r="AD6" s="122"/>
      <c r="AE6" s="122"/>
      <c r="AF6" s="122"/>
      <c r="AG6" s="122"/>
    </row>
    <row r="7" spans="2:33" s="106" customFormat="1" ht="16.5">
      <c r="B7" s="112" t="s">
        <v>12</v>
      </c>
      <c r="C7" s="113" t="s">
        <v>13</v>
      </c>
      <c r="D7" s="113" t="s">
        <v>14</v>
      </c>
      <c r="E7" s="113" t="s">
        <v>15</v>
      </c>
      <c r="F7" s="113" t="s">
        <v>16</v>
      </c>
      <c r="G7" s="305" t="s">
        <v>5</v>
      </c>
      <c r="H7" s="110"/>
      <c r="I7" s="112" t="s">
        <v>12</v>
      </c>
      <c r="J7" s="113" t="s">
        <v>13</v>
      </c>
      <c r="K7" s="113" t="s">
        <v>14</v>
      </c>
      <c r="L7" s="113" t="s">
        <v>15</v>
      </c>
      <c r="M7" s="113" t="s">
        <v>16</v>
      </c>
      <c r="N7" s="114" t="s">
        <v>5</v>
      </c>
      <c r="O7" s="111"/>
      <c r="P7" s="112" t="s">
        <v>12</v>
      </c>
      <c r="Q7" s="113" t="s">
        <v>13</v>
      </c>
      <c r="R7" s="113" t="s">
        <v>14</v>
      </c>
      <c r="S7" s="113" t="s">
        <v>15</v>
      </c>
      <c r="T7" s="113" t="s">
        <v>16</v>
      </c>
      <c r="U7" s="114" t="s">
        <v>5</v>
      </c>
      <c r="W7" s="115"/>
      <c r="X7" s="107"/>
      <c r="Y7" s="115"/>
      <c r="Z7" s="117"/>
      <c r="AA7" s="117"/>
      <c r="AB7" s="117"/>
      <c r="AC7" s="117"/>
      <c r="AD7" s="118"/>
      <c r="AE7" s="117"/>
      <c r="AF7" s="117"/>
      <c r="AG7" s="122"/>
    </row>
    <row r="8" spans="2:33" s="106" customFormat="1" ht="16.5">
      <c r="B8" s="309">
        <v>0.4375</v>
      </c>
      <c r="C8" s="119">
        <v>1</v>
      </c>
      <c r="D8" s="120">
        <v>1</v>
      </c>
      <c r="E8" s="123" t="s">
        <v>38</v>
      </c>
      <c r="F8" s="119">
        <v>12</v>
      </c>
      <c r="G8" s="306" t="s">
        <v>43</v>
      </c>
      <c r="H8" s="110"/>
      <c r="I8" s="309">
        <v>0.44305555555555554</v>
      </c>
      <c r="J8" s="119">
        <v>1</v>
      </c>
      <c r="K8" s="120">
        <v>2</v>
      </c>
      <c r="L8" s="123" t="s">
        <v>101</v>
      </c>
      <c r="M8" s="119">
        <v>10</v>
      </c>
      <c r="N8" s="306" t="s">
        <v>47</v>
      </c>
      <c r="O8" s="111"/>
      <c r="P8" s="309">
        <v>0.4375</v>
      </c>
      <c r="Q8" s="119">
        <v>1</v>
      </c>
      <c r="R8" s="120">
        <v>1</v>
      </c>
      <c r="S8" s="123" t="s">
        <v>38</v>
      </c>
      <c r="T8" s="119">
        <v>12</v>
      </c>
      <c r="U8" s="306" t="s">
        <v>43</v>
      </c>
      <c r="X8" s="107" t="s">
        <v>125</v>
      </c>
      <c r="Y8" s="115"/>
      <c r="Z8" s="117"/>
      <c r="AA8" s="117"/>
      <c r="AB8" s="116"/>
      <c r="AC8" s="117"/>
      <c r="AD8" s="118"/>
      <c r="AE8" s="117"/>
      <c r="AF8" s="117"/>
      <c r="AG8" s="122"/>
    </row>
    <row r="9" spans="2:33" s="106" customFormat="1" ht="16.5">
      <c r="B9" s="309">
        <v>0.4375</v>
      </c>
      <c r="C9" s="119">
        <v>1</v>
      </c>
      <c r="D9" s="120">
        <v>1</v>
      </c>
      <c r="E9" s="123" t="s">
        <v>95</v>
      </c>
      <c r="F9" s="119">
        <v>9</v>
      </c>
      <c r="G9" s="306" t="s">
        <v>89</v>
      </c>
      <c r="H9" s="110"/>
      <c r="I9" s="309">
        <v>0.4486111111111111</v>
      </c>
      <c r="J9" s="119">
        <v>1</v>
      </c>
      <c r="K9" s="120">
        <v>3</v>
      </c>
      <c r="L9" s="123" t="s">
        <v>102</v>
      </c>
      <c r="M9" s="119">
        <v>10</v>
      </c>
      <c r="N9" s="306" t="s">
        <v>47</v>
      </c>
      <c r="O9" s="111"/>
      <c r="P9" s="309">
        <v>0.4597222222222222</v>
      </c>
      <c r="Q9" s="119">
        <v>1</v>
      </c>
      <c r="R9" s="120">
        <v>5</v>
      </c>
      <c r="S9" s="123" t="s">
        <v>104</v>
      </c>
      <c r="T9" s="119">
        <v>12</v>
      </c>
      <c r="U9" s="306" t="s">
        <v>47</v>
      </c>
      <c r="W9" s="115"/>
      <c r="X9" s="124" t="s">
        <v>136</v>
      </c>
      <c r="Y9" s="115"/>
      <c r="Z9" s="117"/>
      <c r="AA9" s="117"/>
      <c r="AB9" s="117"/>
      <c r="AC9" s="117"/>
      <c r="AD9" s="118"/>
      <c r="AE9" s="117"/>
      <c r="AF9" s="117"/>
      <c r="AG9" s="122"/>
    </row>
    <row r="10" spans="2:33" s="106" customFormat="1" ht="16.5">
      <c r="B10" s="309">
        <v>0.4375</v>
      </c>
      <c r="C10" s="119">
        <v>1</v>
      </c>
      <c r="D10" s="120">
        <v>1</v>
      </c>
      <c r="E10" s="123" t="s">
        <v>85</v>
      </c>
      <c r="F10" s="119">
        <v>10</v>
      </c>
      <c r="G10" s="306" t="s">
        <v>84</v>
      </c>
      <c r="H10" s="110"/>
      <c r="I10" s="309">
        <v>0.45416666666666666</v>
      </c>
      <c r="J10" s="119">
        <v>1</v>
      </c>
      <c r="K10" s="120">
        <v>4</v>
      </c>
      <c r="L10" s="123" t="s">
        <v>103</v>
      </c>
      <c r="M10" s="119">
        <v>12</v>
      </c>
      <c r="N10" s="306" t="s">
        <v>47</v>
      </c>
      <c r="O10" s="111"/>
      <c r="P10" s="309">
        <v>0.44305555555555554</v>
      </c>
      <c r="Q10" s="119">
        <v>1</v>
      </c>
      <c r="R10" s="120">
        <v>2</v>
      </c>
      <c r="S10" s="121" t="s">
        <v>48</v>
      </c>
      <c r="T10" s="119">
        <v>12</v>
      </c>
      <c r="U10" s="307" t="s">
        <v>45</v>
      </c>
      <c r="X10" s="107" t="s">
        <v>130</v>
      </c>
      <c r="Y10" s="115"/>
      <c r="Z10" s="117"/>
      <c r="AA10" s="117"/>
      <c r="AB10" s="117"/>
      <c r="AC10" s="117"/>
      <c r="AD10" s="118"/>
      <c r="AE10" s="117"/>
      <c r="AF10" s="117"/>
      <c r="AG10" s="122"/>
    </row>
    <row r="11" spans="2:33" s="106" customFormat="1" ht="16.5">
      <c r="B11" s="309">
        <v>0.44305555555555554</v>
      </c>
      <c r="C11" s="119">
        <v>1</v>
      </c>
      <c r="D11" s="120">
        <v>2</v>
      </c>
      <c r="E11" s="123" t="s">
        <v>101</v>
      </c>
      <c r="F11" s="119">
        <v>10</v>
      </c>
      <c r="G11" s="306" t="s">
        <v>47</v>
      </c>
      <c r="H11" s="110"/>
      <c r="I11" s="309">
        <v>0.4597222222222222</v>
      </c>
      <c r="J11" s="119">
        <v>1</v>
      </c>
      <c r="K11" s="120">
        <v>5</v>
      </c>
      <c r="L11" s="123" t="s">
        <v>104</v>
      </c>
      <c r="M11" s="119">
        <v>12</v>
      </c>
      <c r="N11" s="306" t="s">
        <v>47</v>
      </c>
      <c r="O11" s="111"/>
      <c r="P11" s="309">
        <v>0.44305555555555554</v>
      </c>
      <c r="Q11" s="119">
        <v>1</v>
      </c>
      <c r="R11" s="120">
        <v>2</v>
      </c>
      <c r="S11" s="121" t="s">
        <v>59</v>
      </c>
      <c r="T11" s="119">
        <v>12</v>
      </c>
      <c r="U11" s="306" t="s">
        <v>46</v>
      </c>
      <c r="X11" s="107" t="s">
        <v>129</v>
      </c>
      <c r="Y11" s="115"/>
      <c r="Z11" s="117"/>
      <c r="AA11" s="117"/>
      <c r="AB11" s="117"/>
      <c r="AC11" s="117"/>
      <c r="AD11" s="118"/>
      <c r="AE11" s="117"/>
      <c r="AF11" s="117"/>
      <c r="AG11" s="122"/>
    </row>
    <row r="12" spans="2:33" s="106" customFormat="1" ht="16.5">
      <c r="B12" s="309">
        <v>0.44305555555555554</v>
      </c>
      <c r="C12" s="119">
        <v>1</v>
      </c>
      <c r="D12" s="120">
        <v>2</v>
      </c>
      <c r="E12" s="121" t="s">
        <v>59</v>
      </c>
      <c r="F12" s="119">
        <v>12</v>
      </c>
      <c r="G12" s="306" t="s">
        <v>46</v>
      </c>
      <c r="H12" s="110"/>
      <c r="I12" s="309">
        <v>0.46527777777777773</v>
      </c>
      <c r="J12" s="119">
        <v>1</v>
      </c>
      <c r="K12" s="120">
        <v>6</v>
      </c>
      <c r="L12" s="123" t="s">
        <v>105</v>
      </c>
      <c r="M12" s="119">
        <v>11</v>
      </c>
      <c r="N12" s="306" t="s">
        <v>47</v>
      </c>
      <c r="O12" s="111"/>
      <c r="P12" s="309">
        <v>0.4375</v>
      </c>
      <c r="Q12" s="119">
        <v>1</v>
      </c>
      <c r="R12" s="120">
        <v>1</v>
      </c>
      <c r="S12" s="123" t="s">
        <v>95</v>
      </c>
      <c r="T12" s="119">
        <v>9</v>
      </c>
      <c r="U12" s="306" t="s">
        <v>89</v>
      </c>
      <c r="X12" s="107" t="s">
        <v>126</v>
      </c>
      <c r="Y12" s="115"/>
      <c r="Z12" s="117"/>
      <c r="AA12" s="117"/>
      <c r="AB12" s="117"/>
      <c r="AC12" s="117"/>
      <c r="AD12" s="118"/>
      <c r="AE12" s="117"/>
      <c r="AF12" s="117"/>
      <c r="AG12" s="122"/>
    </row>
    <row r="13" spans="2:33" s="106" customFormat="1" ht="16.5">
      <c r="B13" s="309">
        <v>0.44305555555555554</v>
      </c>
      <c r="C13" s="119">
        <v>1</v>
      </c>
      <c r="D13" s="120">
        <v>2</v>
      </c>
      <c r="E13" s="121" t="s">
        <v>48</v>
      </c>
      <c r="F13" s="119">
        <v>12</v>
      </c>
      <c r="G13" s="307" t="s">
        <v>45</v>
      </c>
      <c r="H13" s="110"/>
      <c r="I13" s="309">
        <v>0.4708333333333334</v>
      </c>
      <c r="J13" s="119">
        <v>1</v>
      </c>
      <c r="K13" s="120">
        <v>7</v>
      </c>
      <c r="L13" s="123" t="s">
        <v>106</v>
      </c>
      <c r="M13" s="119">
        <v>11</v>
      </c>
      <c r="N13" s="306" t="s">
        <v>47</v>
      </c>
      <c r="O13" s="111"/>
      <c r="P13" s="309">
        <v>0.4486111111111111</v>
      </c>
      <c r="Q13" s="119">
        <v>1</v>
      </c>
      <c r="R13" s="120">
        <v>3</v>
      </c>
      <c r="S13" s="121" t="s">
        <v>60</v>
      </c>
      <c r="T13" s="119">
        <v>12</v>
      </c>
      <c r="U13" s="306" t="s">
        <v>46</v>
      </c>
      <c r="X13" s="107" t="s">
        <v>32</v>
      </c>
      <c r="Y13" s="115"/>
      <c r="Z13" s="117"/>
      <c r="AA13" s="117"/>
      <c r="AB13" s="117"/>
      <c r="AC13" s="117"/>
      <c r="AD13" s="118"/>
      <c r="AE13" s="117"/>
      <c r="AF13" s="117"/>
      <c r="AG13" s="122"/>
    </row>
    <row r="14" spans="2:33" s="106" customFormat="1" ht="16.5">
      <c r="B14" s="309">
        <v>0.4486111111111111</v>
      </c>
      <c r="C14" s="119">
        <v>1</v>
      </c>
      <c r="D14" s="120">
        <v>3</v>
      </c>
      <c r="E14" s="123" t="s">
        <v>102</v>
      </c>
      <c r="F14" s="119">
        <v>10</v>
      </c>
      <c r="G14" s="306" t="s">
        <v>47</v>
      </c>
      <c r="H14" s="110"/>
      <c r="I14" s="309">
        <v>0.4763888888888889</v>
      </c>
      <c r="J14" s="119">
        <v>1</v>
      </c>
      <c r="K14" s="120">
        <v>8</v>
      </c>
      <c r="L14" s="123" t="s">
        <v>92</v>
      </c>
      <c r="M14" s="120">
        <v>11</v>
      </c>
      <c r="N14" s="306" t="s">
        <v>91</v>
      </c>
      <c r="O14" s="111"/>
      <c r="P14" s="309">
        <v>0.4708333333333334</v>
      </c>
      <c r="Q14" s="119">
        <v>1</v>
      </c>
      <c r="R14" s="120">
        <v>7</v>
      </c>
      <c r="S14" s="123" t="s">
        <v>64</v>
      </c>
      <c r="T14" s="119">
        <v>9</v>
      </c>
      <c r="U14" s="306" t="s">
        <v>46</v>
      </c>
      <c r="W14" s="115"/>
      <c r="X14" s="124" t="s">
        <v>143</v>
      </c>
      <c r="Y14" s="115"/>
      <c r="Z14" s="117"/>
      <c r="AA14" s="117"/>
      <c r="AB14" s="117"/>
      <c r="AC14" s="117"/>
      <c r="AD14" s="118"/>
      <c r="AE14" s="118"/>
      <c r="AF14" s="117"/>
      <c r="AG14" s="122"/>
    </row>
    <row r="15" spans="2:33" s="106" customFormat="1" ht="16.5">
      <c r="B15" s="309">
        <v>0.4486111111111111</v>
      </c>
      <c r="C15" s="119">
        <v>1</v>
      </c>
      <c r="D15" s="120">
        <v>3</v>
      </c>
      <c r="E15" s="121" t="s">
        <v>60</v>
      </c>
      <c r="F15" s="119">
        <v>12</v>
      </c>
      <c r="G15" s="306" t="s">
        <v>46</v>
      </c>
      <c r="H15" s="110"/>
      <c r="I15" s="309">
        <v>0.44305555555555554</v>
      </c>
      <c r="J15" s="119">
        <v>1</v>
      </c>
      <c r="K15" s="120">
        <v>2</v>
      </c>
      <c r="L15" s="121" t="s">
        <v>59</v>
      </c>
      <c r="M15" s="119">
        <v>12</v>
      </c>
      <c r="N15" s="306" t="s">
        <v>46</v>
      </c>
      <c r="O15" s="111"/>
      <c r="P15" s="309">
        <v>0.4763888888888889</v>
      </c>
      <c r="Q15" s="119">
        <v>1</v>
      </c>
      <c r="R15" s="120">
        <v>8</v>
      </c>
      <c r="S15" s="123" t="s">
        <v>86</v>
      </c>
      <c r="T15" s="119">
        <v>10</v>
      </c>
      <c r="U15" s="306" t="s">
        <v>84</v>
      </c>
      <c r="W15" s="115"/>
      <c r="X15" s="124" t="s">
        <v>145</v>
      </c>
      <c r="Y15" s="115"/>
      <c r="Z15" s="117"/>
      <c r="AA15" s="117"/>
      <c r="AB15" s="117"/>
      <c r="AC15" s="117"/>
      <c r="AD15" s="118"/>
      <c r="AE15" s="117"/>
      <c r="AF15" s="117"/>
      <c r="AG15" s="122"/>
    </row>
    <row r="16" spans="2:33" s="106" customFormat="1" ht="16.5">
      <c r="B16" s="309">
        <v>0.4486111111111111</v>
      </c>
      <c r="C16" s="119">
        <v>1</v>
      </c>
      <c r="D16" s="120">
        <v>3</v>
      </c>
      <c r="E16" s="121" t="s">
        <v>49</v>
      </c>
      <c r="F16" s="119">
        <v>11</v>
      </c>
      <c r="G16" s="307" t="s">
        <v>45</v>
      </c>
      <c r="H16" s="110"/>
      <c r="I16" s="309">
        <v>0.4486111111111111</v>
      </c>
      <c r="J16" s="119">
        <v>1</v>
      </c>
      <c r="K16" s="120">
        <v>3</v>
      </c>
      <c r="L16" s="121" t="s">
        <v>60</v>
      </c>
      <c r="M16" s="119">
        <v>12</v>
      </c>
      <c r="N16" s="306" t="s">
        <v>46</v>
      </c>
      <c r="O16" s="111"/>
      <c r="P16" s="309">
        <v>0.46527777777777773</v>
      </c>
      <c r="Q16" s="119">
        <v>1</v>
      </c>
      <c r="R16" s="120">
        <v>6</v>
      </c>
      <c r="S16" s="123" t="s">
        <v>105</v>
      </c>
      <c r="T16" s="119">
        <v>11</v>
      </c>
      <c r="U16" s="306" t="s">
        <v>47</v>
      </c>
      <c r="X16" s="107" t="s">
        <v>139</v>
      </c>
      <c r="Y16" s="115"/>
      <c r="Z16" s="126"/>
      <c r="AA16" s="126"/>
      <c r="AB16" s="126"/>
      <c r="AC16" s="126"/>
      <c r="AD16" s="127"/>
      <c r="AE16" s="126"/>
      <c r="AF16" s="126"/>
      <c r="AG16" s="122"/>
    </row>
    <row r="17" spans="2:24" s="106" customFormat="1" ht="16.5">
      <c r="B17" s="309">
        <v>0.45416666666666666</v>
      </c>
      <c r="C17" s="119">
        <v>1</v>
      </c>
      <c r="D17" s="120">
        <v>4</v>
      </c>
      <c r="E17" s="123" t="s">
        <v>103</v>
      </c>
      <c r="F17" s="119">
        <v>12</v>
      </c>
      <c r="G17" s="306" t="s">
        <v>47</v>
      </c>
      <c r="H17" s="110"/>
      <c r="I17" s="309">
        <v>0.45416666666666666</v>
      </c>
      <c r="J17" s="119">
        <v>1</v>
      </c>
      <c r="K17" s="120">
        <v>4</v>
      </c>
      <c r="L17" s="121" t="s">
        <v>61</v>
      </c>
      <c r="M17" s="119">
        <v>9</v>
      </c>
      <c r="N17" s="306" t="s">
        <v>46</v>
      </c>
      <c r="O17" s="111"/>
      <c r="P17" s="309">
        <v>0.4375</v>
      </c>
      <c r="Q17" s="119">
        <v>1</v>
      </c>
      <c r="R17" s="120">
        <v>1</v>
      </c>
      <c r="S17" s="123" t="s">
        <v>85</v>
      </c>
      <c r="T17" s="119">
        <v>10</v>
      </c>
      <c r="U17" s="306" t="s">
        <v>84</v>
      </c>
      <c r="X17" s="107" t="s">
        <v>127</v>
      </c>
    </row>
    <row r="18" spans="2:24" s="106" customFormat="1" ht="16.5">
      <c r="B18" s="309">
        <v>0.45416666666666666</v>
      </c>
      <c r="C18" s="119">
        <v>1</v>
      </c>
      <c r="D18" s="120">
        <v>4</v>
      </c>
      <c r="E18" s="121" t="s">
        <v>61</v>
      </c>
      <c r="F18" s="119">
        <v>9</v>
      </c>
      <c r="G18" s="306" t="s">
        <v>46</v>
      </c>
      <c r="H18" s="110"/>
      <c r="I18" s="309">
        <v>0.4597222222222222</v>
      </c>
      <c r="J18" s="119">
        <v>1</v>
      </c>
      <c r="K18" s="120">
        <v>5</v>
      </c>
      <c r="L18" s="121" t="s">
        <v>62</v>
      </c>
      <c r="M18" s="119">
        <v>9</v>
      </c>
      <c r="N18" s="306" t="s">
        <v>46</v>
      </c>
      <c r="O18" s="111"/>
      <c r="P18" s="309">
        <v>0.46527777777777773</v>
      </c>
      <c r="Q18" s="119">
        <v>1</v>
      </c>
      <c r="R18" s="120">
        <v>6</v>
      </c>
      <c r="S18" s="123" t="s">
        <v>52</v>
      </c>
      <c r="T18" s="119">
        <v>12</v>
      </c>
      <c r="U18" s="307" t="s">
        <v>45</v>
      </c>
      <c r="X18" s="107" t="s">
        <v>141</v>
      </c>
    </row>
    <row r="19" spans="2:24" s="106" customFormat="1" ht="16.5">
      <c r="B19" s="309">
        <v>0.45416666666666666</v>
      </c>
      <c r="C19" s="119">
        <v>1</v>
      </c>
      <c r="D19" s="120">
        <v>4</v>
      </c>
      <c r="E19" s="123" t="s">
        <v>50</v>
      </c>
      <c r="F19" s="119">
        <v>9</v>
      </c>
      <c r="G19" s="307" t="s">
        <v>45</v>
      </c>
      <c r="H19" s="110"/>
      <c r="I19" s="309">
        <v>0.46527777777777773</v>
      </c>
      <c r="J19" s="119">
        <v>1</v>
      </c>
      <c r="K19" s="120">
        <v>6</v>
      </c>
      <c r="L19" s="121" t="s">
        <v>63</v>
      </c>
      <c r="M19" s="119">
        <v>10</v>
      </c>
      <c r="N19" s="306" t="s">
        <v>46</v>
      </c>
      <c r="O19" s="111"/>
      <c r="P19" s="309">
        <v>0.4708333333333334</v>
      </c>
      <c r="Q19" s="119">
        <v>1</v>
      </c>
      <c r="R19" s="120">
        <v>7</v>
      </c>
      <c r="S19" s="121" t="s">
        <v>53</v>
      </c>
      <c r="T19" s="119">
        <v>11</v>
      </c>
      <c r="U19" s="307" t="s">
        <v>45</v>
      </c>
      <c r="X19" s="107" t="s">
        <v>144</v>
      </c>
    </row>
    <row r="20" spans="2:24" s="106" customFormat="1" ht="16.5">
      <c r="B20" s="309">
        <v>0.4597222222222222</v>
      </c>
      <c r="C20" s="119">
        <v>1</v>
      </c>
      <c r="D20" s="120">
        <v>5</v>
      </c>
      <c r="E20" s="123" t="s">
        <v>104</v>
      </c>
      <c r="F20" s="119">
        <v>12</v>
      </c>
      <c r="G20" s="306" t="s">
        <v>47</v>
      </c>
      <c r="H20" s="110"/>
      <c r="I20" s="309">
        <v>0.4708333333333334</v>
      </c>
      <c r="J20" s="119">
        <v>1</v>
      </c>
      <c r="K20" s="120">
        <v>7</v>
      </c>
      <c r="L20" s="123" t="s">
        <v>64</v>
      </c>
      <c r="M20" s="119">
        <v>9</v>
      </c>
      <c r="N20" s="306" t="s">
        <v>46</v>
      </c>
      <c r="O20" s="111"/>
      <c r="P20" s="309">
        <v>0.45416666666666666</v>
      </c>
      <c r="Q20" s="119">
        <v>1</v>
      </c>
      <c r="R20" s="120">
        <v>4</v>
      </c>
      <c r="S20" s="123" t="s">
        <v>103</v>
      </c>
      <c r="T20" s="119">
        <v>12</v>
      </c>
      <c r="U20" s="306" t="s">
        <v>47</v>
      </c>
      <c r="X20" s="107" t="s">
        <v>133</v>
      </c>
    </row>
    <row r="21" spans="2:24" s="106" customFormat="1" ht="16.5">
      <c r="B21" s="309">
        <v>0.4597222222222222</v>
      </c>
      <c r="C21" s="119">
        <v>1</v>
      </c>
      <c r="D21" s="120">
        <v>5</v>
      </c>
      <c r="E21" s="121" t="s">
        <v>62</v>
      </c>
      <c r="F21" s="119">
        <v>9</v>
      </c>
      <c r="G21" s="306" t="s">
        <v>46</v>
      </c>
      <c r="H21" s="110"/>
      <c r="I21" s="309">
        <v>0.4375</v>
      </c>
      <c r="J21" s="119">
        <v>1</v>
      </c>
      <c r="K21" s="120">
        <v>1</v>
      </c>
      <c r="L21" s="123" t="s">
        <v>95</v>
      </c>
      <c r="M21" s="119">
        <v>9</v>
      </c>
      <c r="N21" s="306" t="s">
        <v>89</v>
      </c>
      <c r="O21" s="111"/>
      <c r="P21" s="309">
        <v>0.46527777777777773</v>
      </c>
      <c r="Q21" s="119">
        <v>1</v>
      </c>
      <c r="R21" s="120">
        <v>6</v>
      </c>
      <c r="S21" s="121" t="s">
        <v>63</v>
      </c>
      <c r="T21" s="119">
        <v>10</v>
      </c>
      <c r="U21" s="306" t="s">
        <v>46</v>
      </c>
      <c r="X21" s="107" t="s">
        <v>140</v>
      </c>
    </row>
    <row r="22" spans="2:24" s="106" customFormat="1" ht="16.5">
      <c r="B22" s="309">
        <v>0.4597222222222222</v>
      </c>
      <c r="C22" s="119">
        <v>1</v>
      </c>
      <c r="D22" s="120">
        <v>5</v>
      </c>
      <c r="E22" s="121" t="s">
        <v>51</v>
      </c>
      <c r="F22" s="119">
        <v>12</v>
      </c>
      <c r="G22" s="307" t="s">
        <v>45</v>
      </c>
      <c r="H22" s="110"/>
      <c r="I22" s="309">
        <v>0.4763888888888889</v>
      </c>
      <c r="J22" s="119">
        <v>1</v>
      </c>
      <c r="K22" s="120">
        <v>8</v>
      </c>
      <c r="L22" s="123" t="s">
        <v>96</v>
      </c>
      <c r="M22" s="119">
        <v>11</v>
      </c>
      <c r="N22" s="306" t="s">
        <v>89</v>
      </c>
      <c r="O22" s="111"/>
      <c r="P22" s="309">
        <v>0.4486111111111111</v>
      </c>
      <c r="Q22" s="119">
        <v>1</v>
      </c>
      <c r="R22" s="120">
        <v>3</v>
      </c>
      <c r="S22" s="123" t="s">
        <v>102</v>
      </c>
      <c r="T22" s="119">
        <v>10</v>
      </c>
      <c r="U22" s="306" t="s">
        <v>47</v>
      </c>
      <c r="X22" s="107" t="s">
        <v>131</v>
      </c>
    </row>
    <row r="23" spans="2:24" s="106" customFormat="1" ht="16.5">
      <c r="B23" s="309">
        <v>0.46527777777777773</v>
      </c>
      <c r="C23" s="119">
        <v>1</v>
      </c>
      <c r="D23" s="120">
        <v>6</v>
      </c>
      <c r="E23" s="123" t="s">
        <v>105</v>
      </c>
      <c r="F23" s="119">
        <v>11</v>
      </c>
      <c r="G23" s="306" t="s">
        <v>47</v>
      </c>
      <c r="H23" s="110"/>
      <c r="I23" s="309">
        <v>0.44305555555555554</v>
      </c>
      <c r="J23" s="119">
        <v>1</v>
      </c>
      <c r="K23" s="120">
        <v>2</v>
      </c>
      <c r="L23" s="121" t="s">
        <v>48</v>
      </c>
      <c r="M23" s="119">
        <v>12</v>
      </c>
      <c r="N23" s="307" t="s">
        <v>45</v>
      </c>
      <c r="O23" s="111"/>
      <c r="P23" s="309">
        <v>0.4597222222222222</v>
      </c>
      <c r="Q23" s="119">
        <v>1</v>
      </c>
      <c r="R23" s="120">
        <v>5</v>
      </c>
      <c r="S23" s="121" t="s">
        <v>62</v>
      </c>
      <c r="T23" s="119">
        <v>9</v>
      </c>
      <c r="U23" s="306" t="s">
        <v>46</v>
      </c>
      <c r="W23" s="115"/>
      <c r="X23" s="124" t="s">
        <v>137</v>
      </c>
    </row>
    <row r="24" spans="2:24" s="106" customFormat="1" ht="16.5">
      <c r="B24" s="309">
        <v>0.46527777777777773</v>
      </c>
      <c r="C24" s="119">
        <v>1</v>
      </c>
      <c r="D24" s="120">
        <v>6</v>
      </c>
      <c r="E24" s="121" t="s">
        <v>63</v>
      </c>
      <c r="F24" s="119">
        <v>10</v>
      </c>
      <c r="G24" s="306" t="s">
        <v>46</v>
      </c>
      <c r="H24" s="110"/>
      <c r="I24" s="309">
        <v>0.4486111111111111</v>
      </c>
      <c r="J24" s="119">
        <v>1</v>
      </c>
      <c r="K24" s="120">
        <v>3</v>
      </c>
      <c r="L24" s="121" t="s">
        <v>49</v>
      </c>
      <c r="M24" s="119">
        <v>11</v>
      </c>
      <c r="N24" s="307" t="s">
        <v>45</v>
      </c>
      <c r="O24" s="111"/>
      <c r="P24" s="309">
        <v>0.44305555555555554</v>
      </c>
      <c r="Q24" s="119">
        <v>1</v>
      </c>
      <c r="R24" s="120">
        <v>2</v>
      </c>
      <c r="S24" s="123" t="s">
        <v>101</v>
      </c>
      <c r="T24" s="119">
        <v>10</v>
      </c>
      <c r="U24" s="306" t="s">
        <v>47</v>
      </c>
      <c r="W24" s="115"/>
      <c r="X24" s="124" t="s">
        <v>128</v>
      </c>
    </row>
    <row r="25" spans="2:25" s="106" customFormat="1" ht="16.5">
      <c r="B25" s="309">
        <v>0.46527777777777773</v>
      </c>
      <c r="C25" s="119">
        <v>1</v>
      </c>
      <c r="D25" s="120">
        <v>6</v>
      </c>
      <c r="E25" s="123" t="s">
        <v>52</v>
      </c>
      <c r="F25" s="119">
        <v>12</v>
      </c>
      <c r="G25" s="307" t="s">
        <v>45</v>
      </c>
      <c r="H25" s="110"/>
      <c r="I25" s="309">
        <v>0.45416666666666666</v>
      </c>
      <c r="J25" s="119">
        <v>1</v>
      </c>
      <c r="K25" s="120">
        <v>4</v>
      </c>
      <c r="L25" s="123" t="s">
        <v>50</v>
      </c>
      <c r="M25" s="119">
        <v>9</v>
      </c>
      <c r="N25" s="307" t="s">
        <v>45</v>
      </c>
      <c r="O25" s="111"/>
      <c r="P25" s="309">
        <v>0.4763888888888889</v>
      </c>
      <c r="Q25" s="119">
        <v>1</v>
      </c>
      <c r="R25" s="120">
        <v>8</v>
      </c>
      <c r="S25" s="123" t="s">
        <v>92</v>
      </c>
      <c r="T25" s="120">
        <v>11</v>
      </c>
      <c r="U25" s="306" t="s">
        <v>91</v>
      </c>
      <c r="W25" s="115"/>
      <c r="X25" s="124" t="s">
        <v>146</v>
      </c>
      <c r="Y25" s="125"/>
    </row>
    <row r="26" spans="2:24" s="106" customFormat="1" ht="16.5">
      <c r="B26" s="309">
        <v>0.4708333333333334</v>
      </c>
      <c r="C26" s="119">
        <v>1</v>
      </c>
      <c r="D26" s="120">
        <v>7</v>
      </c>
      <c r="E26" s="123" t="s">
        <v>106</v>
      </c>
      <c r="F26" s="119">
        <v>11</v>
      </c>
      <c r="G26" s="306" t="s">
        <v>47</v>
      </c>
      <c r="H26" s="110"/>
      <c r="I26" s="309">
        <v>0.4597222222222222</v>
      </c>
      <c r="J26" s="119">
        <v>1</v>
      </c>
      <c r="K26" s="120">
        <v>5</v>
      </c>
      <c r="L26" s="121" t="s">
        <v>51</v>
      </c>
      <c r="M26" s="119">
        <v>12</v>
      </c>
      <c r="N26" s="307" t="s">
        <v>45</v>
      </c>
      <c r="O26" s="111"/>
      <c r="P26" s="309">
        <v>0.45416666666666666</v>
      </c>
      <c r="Q26" s="119">
        <v>1</v>
      </c>
      <c r="R26" s="120">
        <v>4</v>
      </c>
      <c r="S26" s="123" t="s">
        <v>50</v>
      </c>
      <c r="T26" s="119">
        <v>9</v>
      </c>
      <c r="U26" s="307" t="s">
        <v>45</v>
      </c>
      <c r="W26" s="115"/>
      <c r="X26" s="124" t="s">
        <v>135</v>
      </c>
    </row>
    <row r="27" spans="2:24" s="106" customFormat="1" ht="16.5">
      <c r="B27" s="309">
        <v>0.4708333333333334</v>
      </c>
      <c r="C27" s="119">
        <v>1</v>
      </c>
      <c r="D27" s="120">
        <v>7</v>
      </c>
      <c r="E27" s="123" t="s">
        <v>64</v>
      </c>
      <c r="F27" s="119">
        <v>9</v>
      </c>
      <c r="G27" s="306" t="s">
        <v>46</v>
      </c>
      <c r="I27" s="309">
        <v>0.46527777777777773</v>
      </c>
      <c r="J27" s="119">
        <v>1</v>
      </c>
      <c r="K27" s="120">
        <v>6</v>
      </c>
      <c r="L27" s="123" t="s">
        <v>52</v>
      </c>
      <c r="M27" s="119">
        <v>12</v>
      </c>
      <c r="N27" s="307" t="s">
        <v>45</v>
      </c>
      <c r="P27" s="309">
        <v>0.4486111111111111</v>
      </c>
      <c r="Q27" s="119">
        <v>1</v>
      </c>
      <c r="R27" s="120">
        <v>3</v>
      </c>
      <c r="S27" s="121" t="s">
        <v>49</v>
      </c>
      <c r="T27" s="119">
        <v>11</v>
      </c>
      <c r="U27" s="307" t="s">
        <v>45</v>
      </c>
      <c r="X27" s="125" t="s">
        <v>132</v>
      </c>
    </row>
    <row r="28" spans="2:24" s="106" customFormat="1" ht="16.5">
      <c r="B28" s="309">
        <v>0.4708333333333334</v>
      </c>
      <c r="C28" s="119">
        <v>1</v>
      </c>
      <c r="D28" s="120">
        <v>7</v>
      </c>
      <c r="E28" s="121" t="s">
        <v>53</v>
      </c>
      <c r="F28" s="119">
        <v>11</v>
      </c>
      <c r="G28" s="307" t="s">
        <v>45</v>
      </c>
      <c r="I28" s="309">
        <v>0.4708333333333334</v>
      </c>
      <c r="J28" s="119">
        <v>1</v>
      </c>
      <c r="K28" s="120">
        <v>7</v>
      </c>
      <c r="L28" s="121" t="s">
        <v>53</v>
      </c>
      <c r="M28" s="119">
        <v>11</v>
      </c>
      <c r="N28" s="307" t="s">
        <v>45</v>
      </c>
      <c r="P28" s="309">
        <v>0.45416666666666666</v>
      </c>
      <c r="Q28" s="119">
        <v>1</v>
      </c>
      <c r="R28" s="120">
        <v>4</v>
      </c>
      <c r="S28" s="121" t="s">
        <v>61</v>
      </c>
      <c r="T28" s="119">
        <v>9</v>
      </c>
      <c r="U28" s="306" t="s">
        <v>46</v>
      </c>
      <c r="X28" s="107" t="s">
        <v>134</v>
      </c>
    </row>
    <row r="29" spans="2:24" s="106" customFormat="1" ht="16.5">
      <c r="B29" s="309">
        <v>0.4763888888888889</v>
      </c>
      <c r="C29" s="119">
        <v>1</v>
      </c>
      <c r="D29" s="120">
        <v>8</v>
      </c>
      <c r="E29" s="123" t="s">
        <v>86</v>
      </c>
      <c r="F29" s="119">
        <v>10</v>
      </c>
      <c r="G29" s="306" t="s">
        <v>84</v>
      </c>
      <c r="I29" s="309">
        <v>0.4375</v>
      </c>
      <c r="J29" s="119">
        <v>1</v>
      </c>
      <c r="K29" s="120">
        <v>1</v>
      </c>
      <c r="L29" s="123" t="s">
        <v>38</v>
      </c>
      <c r="M29" s="119">
        <v>12</v>
      </c>
      <c r="N29" s="306" t="s">
        <v>43</v>
      </c>
      <c r="P29" s="309">
        <v>0.4708333333333334</v>
      </c>
      <c r="Q29" s="119">
        <v>1</v>
      </c>
      <c r="R29" s="120">
        <v>7</v>
      </c>
      <c r="S29" s="123" t="s">
        <v>106</v>
      </c>
      <c r="T29" s="119">
        <v>11</v>
      </c>
      <c r="U29" s="306" t="s">
        <v>47</v>
      </c>
      <c r="X29" s="107" t="s">
        <v>142</v>
      </c>
    </row>
    <row r="30" spans="2:24" s="106" customFormat="1" ht="16.5">
      <c r="B30" s="309">
        <v>0.4763888888888889</v>
      </c>
      <c r="C30" s="119">
        <v>1</v>
      </c>
      <c r="D30" s="120">
        <v>8</v>
      </c>
      <c r="E30" s="123" t="s">
        <v>92</v>
      </c>
      <c r="F30" s="120">
        <v>11</v>
      </c>
      <c r="G30" s="306" t="s">
        <v>91</v>
      </c>
      <c r="I30" s="309">
        <v>0.4375</v>
      </c>
      <c r="J30" s="119">
        <v>1</v>
      </c>
      <c r="K30" s="120">
        <v>1</v>
      </c>
      <c r="L30" s="123" t="s">
        <v>85</v>
      </c>
      <c r="M30" s="119">
        <v>10</v>
      </c>
      <c r="N30" s="306" t="s">
        <v>84</v>
      </c>
      <c r="P30" s="309">
        <v>0.4597222222222222</v>
      </c>
      <c r="Q30" s="119">
        <v>1</v>
      </c>
      <c r="R30" s="120">
        <v>5</v>
      </c>
      <c r="S30" s="121" t="s">
        <v>51</v>
      </c>
      <c r="T30" s="119">
        <v>12</v>
      </c>
      <c r="U30" s="307" t="s">
        <v>45</v>
      </c>
      <c r="W30" s="115"/>
      <c r="X30" s="124" t="s">
        <v>138</v>
      </c>
    </row>
    <row r="31" spans="2:24" ht="16.5">
      <c r="B31" s="309">
        <v>0.4763888888888889</v>
      </c>
      <c r="C31" s="119">
        <v>1</v>
      </c>
      <c r="D31" s="120">
        <v>8</v>
      </c>
      <c r="E31" s="123" t="s">
        <v>96</v>
      </c>
      <c r="F31" s="119">
        <v>11</v>
      </c>
      <c r="G31" s="306" t="s">
        <v>89</v>
      </c>
      <c r="H31" s="106"/>
      <c r="I31" s="309">
        <v>0.4763888888888889</v>
      </c>
      <c r="J31" s="119">
        <v>1</v>
      </c>
      <c r="K31" s="120">
        <v>8</v>
      </c>
      <c r="L31" s="123" t="s">
        <v>86</v>
      </c>
      <c r="M31" s="119">
        <v>10</v>
      </c>
      <c r="N31" s="306" t="s">
        <v>84</v>
      </c>
      <c r="O31" s="106"/>
      <c r="P31" s="309">
        <v>0.4763888888888889</v>
      </c>
      <c r="Q31" s="119">
        <v>1</v>
      </c>
      <c r="R31" s="120">
        <v>8</v>
      </c>
      <c r="S31" s="123" t="s">
        <v>96</v>
      </c>
      <c r="T31" s="119">
        <v>11</v>
      </c>
      <c r="U31" s="306" t="s">
        <v>89</v>
      </c>
      <c r="V31" s="106"/>
      <c r="W31" s="115"/>
      <c r="X31" s="124" t="s">
        <v>147</v>
      </c>
    </row>
    <row r="33" spans="1:16" ht="15">
      <c r="A33" s="192"/>
      <c r="B33" s="193"/>
      <c r="C33" s="193"/>
      <c r="D33" s="193"/>
      <c r="E33" s="193"/>
      <c r="F33" s="193"/>
      <c r="G33" s="308"/>
      <c r="H33" s="193"/>
      <c r="I33" s="193"/>
      <c r="J33" s="194"/>
      <c r="K33" s="193"/>
      <c r="L33" s="193"/>
      <c r="M33" s="194"/>
      <c r="N33" s="194"/>
      <c r="O33" s="194"/>
      <c r="P33" s="192"/>
    </row>
    <row r="34" spans="1:24" s="297" customFormat="1" ht="23.25">
      <c r="A34" s="321"/>
      <c r="B34" s="310"/>
      <c r="C34" s="310"/>
      <c r="D34" s="310"/>
      <c r="E34" s="310"/>
      <c r="F34" s="310"/>
      <c r="G34" s="311"/>
      <c r="H34" s="310"/>
      <c r="I34" s="310"/>
      <c r="J34" s="310"/>
      <c r="K34" s="310"/>
      <c r="L34" s="310"/>
      <c r="M34" s="312"/>
      <c r="N34" s="312"/>
      <c r="O34" s="312"/>
      <c r="P34" s="321"/>
      <c r="X34" s="322"/>
    </row>
    <row r="35" spans="1:24" s="297" customFormat="1" ht="15.75">
      <c r="A35" s="321"/>
      <c r="K35" s="313"/>
      <c r="L35" s="313"/>
      <c r="M35" s="314"/>
      <c r="N35" s="314"/>
      <c r="O35" s="314"/>
      <c r="P35" s="321"/>
      <c r="X35" s="322"/>
    </row>
    <row r="36" spans="1:24" s="297" customFormat="1" ht="15.75">
      <c r="A36" s="321"/>
      <c r="K36" s="313"/>
      <c r="L36" s="313"/>
      <c r="M36" s="315"/>
      <c r="N36" s="315"/>
      <c r="O36" s="315"/>
      <c r="P36" s="321"/>
      <c r="X36" s="322"/>
    </row>
    <row r="37" spans="1:24" s="297" customFormat="1" ht="15">
      <c r="A37" s="324"/>
      <c r="K37" s="316"/>
      <c r="L37" s="316"/>
      <c r="M37" s="206"/>
      <c r="N37" s="206"/>
      <c r="O37" s="206"/>
      <c r="P37" s="324"/>
      <c r="X37" s="322"/>
    </row>
    <row r="38" spans="1:24" s="297" customFormat="1" ht="15.75">
      <c r="A38" s="324"/>
      <c r="K38" s="316"/>
      <c r="L38" s="317"/>
      <c r="M38" s="317"/>
      <c r="N38" s="318"/>
      <c r="O38" s="318"/>
      <c r="P38" s="324"/>
      <c r="X38" s="322"/>
    </row>
    <row r="39" spans="1:24" s="297" customFormat="1" ht="15">
      <c r="A39" s="324"/>
      <c r="K39" s="82"/>
      <c r="L39" s="82"/>
      <c r="M39" s="82"/>
      <c r="N39" s="205"/>
      <c r="O39" s="205"/>
      <c r="P39" s="324"/>
      <c r="X39" s="322"/>
    </row>
    <row r="40" spans="1:24" s="297" customFormat="1" ht="15">
      <c r="A40" s="324"/>
      <c r="K40" s="82"/>
      <c r="L40" s="82"/>
      <c r="M40" s="82"/>
      <c r="N40" s="205"/>
      <c r="O40" s="205"/>
      <c r="P40" s="324"/>
      <c r="X40" s="322"/>
    </row>
    <row r="41" spans="1:24" s="297" customFormat="1" ht="15">
      <c r="A41" s="324"/>
      <c r="K41" s="82"/>
      <c r="L41" s="82"/>
      <c r="M41" s="82"/>
      <c r="N41" s="205"/>
      <c r="O41" s="205"/>
      <c r="P41" s="324"/>
      <c r="X41" s="322"/>
    </row>
    <row r="42" spans="1:24" s="297" customFormat="1" ht="15">
      <c r="A42" s="324"/>
      <c r="K42" s="82"/>
      <c r="L42" s="82"/>
      <c r="M42" s="82"/>
      <c r="N42" s="205"/>
      <c r="O42" s="205"/>
      <c r="P42" s="324"/>
      <c r="X42" s="322"/>
    </row>
    <row r="43" spans="1:24" s="297" customFormat="1" ht="15">
      <c r="A43" s="324"/>
      <c r="K43" s="82"/>
      <c r="L43" s="82"/>
      <c r="M43" s="82"/>
      <c r="N43" s="205"/>
      <c r="O43" s="205"/>
      <c r="P43" s="324"/>
      <c r="X43" s="322"/>
    </row>
    <row r="44" spans="1:24" s="297" customFormat="1" ht="15">
      <c r="A44" s="324"/>
      <c r="K44" s="82"/>
      <c r="L44" s="82"/>
      <c r="M44" s="82"/>
      <c r="N44" s="205"/>
      <c r="O44" s="205"/>
      <c r="P44" s="324"/>
      <c r="X44" s="322"/>
    </row>
    <row r="45" spans="1:24" s="297" customFormat="1" ht="15">
      <c r="A45" s="324"/>
      <c r="K45" s="82"/>
      <c r="L45" s="82"/>
      <c r="M45" s="82"/>
      <c r="N45" s="205"/>
      <c r="O45" s="205"/>
      <c r="P45" s="324"/>
      <c r="X45" s="322"/>
    </row>
    <row r="46" spans="1:24" s="297" customFormat="1" ht="15">
      <c r="A46" s="324"/>
      <c r="K46" s="82"/>
      <c r="L46" s="82"/>
      <c r="M46" s="82"/>
      <c r="N46" s="205"/>
      <c r="O46" s="205"/>
      <c r="P46" s="324"/>
      <c r="X46" s="322"/>
    </row>
    <row r="47" spans="1:24" s="297" customFormat="1" ht="15">
      <c r="A47" s="206"/>
      <c r="K47" s="82"/>
      <c r="L47" s="82"/>
      <c r="M47" s="82"/>
      <c r="N47" s="205"/>
      <c r="O47" s="205"/>
      <c r="P47" s="206"/>
      <c r="X47" s="322"/>
    </row>
    <row r="48" spans="1:19" s="297" customFormat="1" ht="12.75">
      <c r="A48" s="206"/>
      <c r="K48" s="206"/>
      <c r="S48" s="322"/>
    </row>
    <row r="49" s="297" customFormat="1" ht="12.75">
      <c r="X49" s="322"/>
    </row>
    <row r="50" s="297" customFormat="1" ht="12.75">
      <c r="X50" s="322"/>
    </row>
    <row r="51" s="297" customFormat="1" ht="12.75">
      <c r="X51" s="322"/>
    </row>
    <row r="52" s="297" customFormat="1" ht="12.75">
      <c r="X52" s="322"/>
    </row>
    <row r="53" spans="2:24" s="297" customFormat="1" ht="20.25">
      <c r="B53" s="416" t="s">
        <v>151</v>
      </c>
      <c r="C53" s="417"/>
      <c r="D53" s="417"/>
      <c r="E53" s="417"/>
      <c r="F53" s="417"/>
      <c r="G53" s="417"/>
      <c r="H53" s="417"/>
      <c r="I53" s="417"/>
      <c r="J53" s="417"/>
      <c r="K53" s="417"/>
      <c r="L53" s="417"/>
      <c r="M53" s="417"/>
      <c r="N53" s="417"/>
      <c r="O53" s="417"/>
      <c r="P53" s="417"/>
      <c r="Q53" s="417"/>
      <c r="R53" s="417"/>
      <c r="S53" s="417"/>
      <c r="T53" s="417"/>
      <c r="U53" s="418"/>
      <c r="X53" s="322"/>
    </row>
    <row r="54" spans="2:24" s="297" customFormat="1" ht="20.25">
      <c r="B54" s="419" t="s">
        <v>155</v>
      </c>
      <c r="C54" s="420"/>
      <c r="D54" s="420"/>
      <c r="E54" s="420"/>
      <c r="F54" s="420"/>
      <c r="G54" s="420"/>
      <c r="H54" s="420"/>
      <c r="I54" s="420"/>
      <c r="J54" s="420"/>
      <c r="K54" s="420"/>
      <c r="L54" s="420"/>
      <c r="M54" s="420"/>
      <c r="N54" s="420"/>
      <c r="O54" s="420"/>
      <c r="P54" s="420"/>
      <c r="Q54" s="420"/>
      <c r="R54" s="420"/>
      <c r="S54" s="420"/>
      <c r="T54" s="420"/>
      <c r="U54" s="421"/>
      <c r="X54" s="322"/>
    </row>
    <row r="55" spans="2:24" s="297" customFormat="1" ht="20.25">
      <c r="B55" s="422" t="s">
        <v>156</v>
      </c>
      <c r="C55" s="423"/>
      <c r="D55" s="423"/>
      <c r="E55" s="423"/>
      <c r="F55" s="423"/>
      <c r="G55" s="423"/>
      <c r="H55" s="423"/>
      <c r="I55" s="423"/>
      <c r="J55" s="423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4"/>
      <c r="X55" s="322"/>
    </row>
    <row r="56" spans="2:24" s="297" customFormat="1" ht="12.75">
      <c r="B56"/>
      <c r="C56"/>
      <c r="D56"/>
      <c r="E56"/>
      <c r="F56"/>
      <c r="G56" s="304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X56" s="322"/>
    </row>
    <row r="57" spans="2:24" s="297" customFormat="1" ht="16.5">
      <c r="B57" s="425" t="s">
        <v>31</v>
      </c>
      <c r="C57" s="426"/>
      <c r="D57" s="426"/>
      <c r="E57" s="426"/>
      <c r="F57" s="426"/>
      <c r="G57" s="427"/>
      <c r="H57" s="110"/>
      <c r="I57" s="425" t="s">
        <v>10</v>
      </c>
      <c r="J57" s="426"/>
      <c r="K57" s="426"/>
      <c r="L57" s="426"/>
      <c r="M57" s="426"/>
      <c r="N57" s="427"/>
      <c r="O57" s="111"/>
      <c r="P57" s="425" t="s">
        <v>11</v>
      </c>
      <c r="Q57" s="426"/>
      <c r="R57" s="426"/>
      <c r="S57" s="426"/>
      <c r="T57" s="426"/>
      <c r="U57" s="427"/>
      <c r="X57" s="322"/>
    </row>
    <row r="58" spans="2:28" s="297" customFormat="1" ht="16.5">
      <c r="B58" s="112" t="s">
        <v>12</v>
      </c>
      <c r="C58" s="113" t="s">
        <v>13</v>
      </c>
      <c r="D58" s="113" t="s">
        <v>14</v>
      </c>
      <c r="E58" s="113" t="s">
        <v>161</v>
      </c>
      <c r="F58" s="113"/>
      <c r="G58" s="305" t="s">
        <v>5</v>
      </c>
      <c r="H58" s="110"/>
      <c r="I58" s="112" t="s">
        <v>12</v>
      </c>
      <c r="J58" s="113" t="s">
        <v>13</v>
      </c>
      <c r="K58" s="113" t="s">
        <v>14</v>
      </c>
      <c r="L58" s="113" t="s">
        <v>161</v>
      </c>
      <c r="M58" s="113"/>
      <c r="N58" s="305" t="s">
        <v>5</v>
      </c>
      <c r="O58" s="111"/>
      <c r="P58" s="112" t="s">
        <v>12</v>
      </c>
      <c r="Q58" s="113" t="s">
        <v>13</v>
      </c>
      <c r="R58" s="113" t="s">
        <v>14</v>
      </c>
      <c r="S58" s="113" t="s">
        <v>161</v>
      </c>
      <c r="T58" s="113"/>
      <c r="U58" s="305" t="s">
        <v>5</v>
      </c>
      <c r="Z58" s="113" t="s">
        <v>161</v>
      </c>
      <c r="AA58" s="113"/>
      <c r="AB58" s="305" t="s">
        <v>5</v>
      </c>
    </row>
    <row r="59" spans="2:30" s="297" customFormat="1" ht="16.5">
      <c r="B59" s="309">
        <v>0.2916666666666667</v>
      </c>
      <c r="C59" s="119">
        <v>1</v>
      </c>
      <c r="D59" s="120">
        <v>1</v>
      </c>
      <c r="E59" s="123" t="s">
        <v>114</v>
      </c>
      <c r="F59" s="119"/>
      <c r="G59" s="306" t="s">
        <v>47</v>
      </c>
      <c r="H59" s="110"/>
      <c r="I59" s="309">
        <v>0.2916666666666667</v>
      </c>
      <c r="J59" s="119">
        <v>1</v>
      </c>
      <c r="K59" s="120">
        <v>1</v>
      </c>
      <c r="L59" s="123" t="s">
        <v>114</v>
      </c>
      <c r="M59" s="119"/>
      <c r="N59" s="306" t="s">
        <v>47</v>
      </c>
      <c r="O59" s="111"/>
      <c r="P59" s="309">
        <v>0.3194444444444445</v>
      </c>
      <c r="Q59" s="119">
        <v>1</v>
      </c>
      <c r="R59" s="120">
        <v>6</v>
      </c>
      <c r="S59" s="123" t="s">
        <v>71</v>
      </c>
      <c r="T59" s="119"/>
      <c r="U59" s="306" t="s">
        <v>43</v>
      </c>
      <c r="W59" s="107" t="s">
        <v>125</v>
      </c>
      <c r="Z59" s="123" t="s">
        <v>104</v>
      </c>
      <c r="AA59" s="119">
        <v>12</v>
      </c>
      <c r="AB59" s="306" t="s">
        <v>47</v>
      </c>
      <c r="AC59" s="106"/>
      <c r="AD59" s="115"/>
    </row>
    <row r="60" spans="2:30" s="297" customFormat="1" ht="16.5">
      <c r="B60" s="309">
        <v>0.2916666666666667</v>
      </c>
      <c r="C60" s="119">
        <v>1</v>
      </c>
      <c r="D60" s="120">
        <v>1</v>
      </c>
      <c r="E60" s="123" t="s">
        <v>77</v>
      </c>
      <c r="F60" s="119"/>
      <c r="G60" s="306" t="s">
        <v>46</v>
      </c>
      <c r="H60" s="110"/>
      <c r="I60" s="309">
        <v>0.2972222222222222</v>
      </c>
      <c r="J60" s="119">
        <v>1</v>
      </c>
      <c r="K60" s="120">
        <v>2</v>
      </c>
      <c r="L60" s="123" t="s">
        <v>120</v>
      </c>
      <c r="M60" s="119"/>
      <c r="N60" s="306" t="s">
        <v>47</v>
      </c>
      <c r="O60" s="111"/>
      <c r="P60" s="309">
        <v>0.30277777777777776</v>
      </c>
      <c r="Q60" s="119">
        <v>1</v>
      </c>
      <c r="R60" s="120">
        <v>3</v>
      </c>
      <c r="S60" s="123" t="s">
        <v>111</v>
      </c>
      <c r="T60" s="119"/>
      <c r="U60" s="306" t="s">
        <v>47</v>
      </c>
      <c r="W60" s="124" t="s">
        <v>136</v>
      </c>
      <c r="Z60" s="123" t="s">
        <v>105</v>
      </c>
      <c r="AA60" s="119">
        <v>11</v>
      </c>
      <c r="AB60" s="306" t="s">
        <v>47</v>
      </c>
      <c r="AC60" s="106"/>
      <c r="AD60" s="106"/>
    </row>
    <row r="61" spans="2:30" s="297" customFormat="1" ht="16.5">
      <c r="B61" s="309">
        <v>0.2916666666666667</v>
      </c>
      <c r="C61" s="119">
        <v>1</v>
      </c>
      <c r="D61" s="120">
        <v>1</v>
      </c>
      <c r="E61" s="123" t="s">
        <v>83</v>
      </c>
      <c r="F61" s="119"/>
      <c r="G61" s="306" t="s">
        <v>45</v>
      </c>
      <c r="H61" s="110"/>
      <c r="I61" s="309">
        <v>0.30277777777777776</v>
      </c>
      <c r="J61" s="119">
        <v>1</v>
      </c>
      <c r="K61" s="120">
        <v>3</v>
      </c>
      <c r="L61" s="123" t="s">
        <v>111</v>
      </c>
      <c r="M61" s="119"/>
      <c r="N61" s="306" t="s">
        <v>47</v>
      </c>
      <c r="O61" s="111"/>
      <c r="P61" s="309">
        <v>0.3194444444444445</v>
      </c>
      <c r="Q61" s="119">
        <v>1</v>
      </c>
      <c r="R61" s="120">
        <v>6</v>
      </c>
      <c r="S61" s="123" t="s">
        <v>78</v>
      </c>
      <c r="T61" s="119"/>
      <c r="U61" s="307" t="s">
        <v>45</v>
      </c>
      <c r="W61" s="107" t="s">
        <v>130</v>
      </c>
      <c r="Z61" s="123" t="s">
        <v>103</v>
      </c>
      <c r="AA61" s="119">
        <v>12</v>
      </c>
      <c r="AB61" s="306" t="s">
        <v>47</v>
      </c>
      <c r="AC61" s="106"/>
      <c r="AD61" s="106"/>
    </row>
    <row r="62" spans="2:30" s="297" customFormat="1" ht="16.5">
      <c r="B62" s="309">
        <v>0.2916666666666667</v>
      </c>
      <c r="C62" s="119">
        <v>1</v>
      </c>
      <c r="D62" s="120">
        <v>1</v>
      </c>
      <c r="E62" s="123" t="s">
        <v>160</v>
      </c>
      <c r="F62" s="119"/>
      <c r="G62" s="306" t="s">
        <v>89</v>
      </c>
      <c r="H62" s="110"/>
      <c r="I62" s="309">
        <v>0.30833333333333335</v>
      </c>
      <c r="J62" s="119">
        <v>1</v>
      </c>
      <c r="K62" s="120">
        <v>4</v>
      </c>
      <c r="L62" s="123" t="s">
        <v>113</v>
      </c>
      <c r="M62" s="119"/>
      <c r="N62" s="306" t="s">
        <v>47</v>
      </c>
      <c r="O62" s="111"/>
      <c r="P62" s="309">
        <v>0.2972222222222222</v>
      </c>
      <c r="Q62" s="119">
        <v>1</v>
      </c>
      <c r="R62" s="120">
        <v>2</v>
      </c>
      <c r="S62" s="121" t="s">
        <v>72</v>
      </c>
      <c r="T62" s="119"/>
      <c r="U62" s="306" t="s">
        <v>46</v>
      </c>
      <c r="W62" s="107" t="s">
        <v>129</v>
      </c>
      <c r="Z62" s="123" t="s">
        <v>102</v>
      </c>
      <c r="AA62" s="119">
        <v>10</v>
      </c>
      <c r="AB62" s="306" t="s">
        <v>47</v>
      </c>
      <c r="AC62" s="106"/>
      <c r="AD62" s="106"/>
    </row>
    <row r="63" spans="2:30" s="297" customFormat="1" ht="16.5">
      <c r="B63" s="309">
        <v>0.2972222222222222</v>
      </c>
      <c r="C63" s="119">
        <v>1</v>
      </c>
      <c r="D63" s="120">
        <v>2</v>
      </c>
      <c r="E63" s="123" t="s">
        <v>120</v>
      </c>
      <c r="F63" s="119"/>
      <c r="G63" s="306" t="s">
        <v>47</v>
      </c>
      <c r="H63" s="110"/>
      <c r="I63" s="309">
        <v>0.3138888888888889</v>
      </c>
      <c r="J63" s="119">
        <v>1</v>
      </c>
      <c r="K63" s="120">
        <v>5</v>
      </c>
      <c r="L63" s="121" t="s">
        <v>110</v>
      </c>
      <c r="M63" s="119"/>
      <c r="N63" s="306" t="s">
        <v>47</v>
      </c>
      <c r="O63" s="111"/>
      <c r="P63" s="309">
        <v>0.3138888888888889</v>
      </c>
      <c r="Q63" s="119">
        <v>1</v>
      </c>
      <c r="R63" s="120">
        <v>5</v>
      </c>
      <c r="S63" s="123" t="s">
        <v>117</v>
      </c>
      <c r="T63" s="120"/>
      <c r="U63" s="306" t="s">
        <v>89</v>
      </c>
      <c r="W63" s="107" t="s">
        <v>126</v>
      </c>
      <c r="Z63" s="123" t="s">
        <v>101</v>
      </c>
      <c r="AA63" s="119">
        <v>10</v>
      </c>
      <c r="AB63" s="306" t="s">
        <v>47</v>
      </c>
      <c r="AC63" s="106"/>
      <c r="AD63" s="115"/>
    </row>
    <row r="64" spans="2:30" s="297" customFormat="1" ht="16.5">
      <c r="B64" s="309">
        <v>0.2972222222222222</v>
      </c>
      <c r="C64" s="119">
        <v>1</v>
      </c>
      <c r="D64" s="120">
        <v>2</v>
      </c>
      <c r="E64" s="121" t="s">
        <v>72</v>
      </c>
      <c r="F64" s="119"/>
      <c r="G64" s="306" t="s">
        <v>46</v>
      </c>
      <c r="H64" s="110"/>
      <c r="I64" s="309">
        <v>0.3194444444444445</v>
      </c>
      <c r="J64" s="119">
        <v>1</v>
      </c>
      <c r="K64" s="120">
        <v>6</v>
      </c>
      <c r="L64" s="121" t="s">
        <v>119</v>
      </c>
      <c r="M64" s="119"/>
      <c r="N64" s="307" t="s">
        <v>47</v>
      </c>
      <c r="O64" s="111"/>
      <c r="P64" s="309">
        <v>0.30277777777777776</v>
      </c>
      <c r="Q64" s="119">
        <v>1</v>
      </c>
      <c r="R64" s="120">
        <v>3</v>
      </c>
      <c r="S64" s="121" t="s">
        <v>73</v>
      </c>
      <c r="T64" s="119"/>
      <c r="U64" s="307" t="s">
        <v>46</v>
      </c>
      <c r="W64" s="107" t="s">
        <v>32</v>
      </c>
      <c r="Z64" s="123" t="s">
        <v>106</v>
      </c>
      <c r="AA64" s="119">
        <v>11</v>
      </c>
      <c r="AB64" s="306" t="s">
        <v>47</v>
      </c>
      <c r="AC64" s="106"/>
      <c r="AD64" s="106"/>
    </row>
    <row r="65" spans="2:30" s="297" customFormat="1" ht="16.5">
      <c r="B65" s="309">
        <v>0.2972222222222222</v>
      </c>
      <c r="C65" s="119">
        <v>1</v>
      </c>
      <c r="D65" s="120">
        <v>2</v>
      </c>
      <c r="E65" s="121" t="s">
        <v>81</v>
      </c>
      <c r="F65" s="119"/>
      <c r="G65" s="306" t="s">
        <v>45</v>
      </c>
      <c r="H65" s="110"/>
      <c r="I65" s="309">
        <v>0.2972222222222222</v>
      </c>
      <c r="J65" s="119">
        <v>1</v>
      </c>
      <c r="K65" s="120">
        <v>2</v>
      </c>
      <c r="L65" s="123" t="s">
        <v>115</v>
      </c>
      <c r="M65" s="119"/>
      <c r="N65" s="306" t="s">
        <v>91</v>
      </c>
      <c r="O65" s="111"/>
      <c r="P65" s="309">
        <v>0.2916666666666667</v>
      </c>
      <c r="Q65" s="119">
        <v>1</v>
      </c>
      <c r="R65" s="120">
        <v>1</v>
      </c>
      <c r="S65" s="123" t="s">
        <v>77</v>
      </c>
      <c r="T65" s="119"/>
      <c r="U65" s="306" t="s">
        <v>46</v>
      </c>
      <c r="W65" s="124" t="s">
        <v>143</v>
      </c>
      <c r="Z65" s="123" t="s">
        <v>92</v>
      </c>
      <c r="AA65" s="120">
        <v>11</v>
      </c>
      <c r="AB65" s="306" t="s">
        <v>91</v>
      </c>
      <c r="AC65" s="106"/>
      <c r="AD65" s="115"/>
    </row>
    <row r="66" spans="2:30" s="297" customFormat="1" ht="16.5">
      <c r="B66" s="309">
        <v>0.2972222222222222</v>
      </c>
      <c r="C66" s="119">
        <v>1</v>
      </c>
      <c r="D66" s="120">
        <v>2</v>
      </c>
      <c r="E66" s="123" t="s">
        <v>115</v>
      </c>
      <c r="F66" s="119"/>
      <c r="G66" s="306" t="s">
        <v>91</v>
      </c>
      <c r="H66" s="110"/>
      <c r="I66" s="309">
        <v>0.2916666666666667</v>
      </c>
      <c r="J66" s="119">
        <v>1</v>
      </c>
      <c r="K66" s="120">
        <v>1</v>
      </c>
      <c r="L66" s="123" t="s">
        <v>77</v>
      </c>
      <c r="M66" s="119"/>
      <c r="N66" s="306" t="s">
        <v>46</v>
      </c>
      <c r="O66" s="111"/>
      <c r="P66" s="309">
        <v>0.30277777777777776</v>
      </c>
      <c r="Q66" s="119">
        <v>1</v>
      </c>
      <c r="R66" s="120">
        <v>3</v>
      </c>
      <c r="S66" s="121" t="s">
        <v>122</v>
      </c>
      <c r="T66" s="119"/>
      <c r="U66" s="307" t="s">
        <v>84</v>
      </c>
      <c r="W66" s="124" t="s">
        <v>145</v>
      </c>
      <c r="Z66" s="121" t="s">
        <v>59</v>
      </c>
      <c r="AA66" s="119">
        <v>12</v>
      </c>
      <c r="AB66" s="306" t="s">
        <v>46</v>
      </c>
      <c r="AC66" s="106"/>
      <c r="AD66" s="106"/>
    </row>
    <row r="67" spans="2:30" s="297" customFormat="1" ht="16.5">
      <c r="B67" s="309">
        <v>0.30277777777777776</v>
      </c>
      <c r="C67" s="119">
        <v>1</v>
      </c>
      <c r="D67" s="120">
        <v>3</v>
      </c>
      <c r="E67" s="123" t="s">
        <v>111</v>
      </c>
      <c r="F67" s="119"/>
      <c r="G67" s="306" t="s">
        <v>47</v>
      </c>
      <c r="H67" s="110"/>
      <c r="I67" s="309">
        <v>0.2972222222222222</v>
      </c>
      <c r="J67" s="119">
        <v>1</v>
      </c>
      <c r="K67" s="120">
        <v>2</v>
      </c>
      <c r="L67" s="121" t="s">
        <v>72</v>
      </c>
      <c r="M67" s="119"/>
      <c r="N67" s="306" t="s">
        <v>46</v>
      </c>
      <c r="O67" s="111"/>
      <c r="P67" s="309">
        <v>0.30833333333333335</v>
      </c>
      <c r="Q67" s="119">
        <v>1</v>
      </c>
      <c r="R67" s="120">
        <v>4</v>
      </c>
      <c r="S67" s="123" t="s">
        <v>113</v>
      </c>
      <c r="T67" s="119"/>
      <c r="U67" s="306" t="s">
        <v>47</v>
      </c>
      <c r="W67" s="107" t="s">
        <v>139</v>
      </c>
      <c r="Z67" s="121" t="s">
        <v>60</v>
      </c>
      <c r="AA67" s="119">
        <v>12</v>
      </c>
      <c r="AB67" s="306" t="s">
        <v>46</v>
      </c>
      <c r="AC67" s="106"/>
      <c r="AD67" s="106"/>
    </row>
    <row r="68" spans="2:30" s="297" customFormat="1" ht="16.5">
      <c r="B68" s="309">
        <v>0.30277777777777776</v>
      </c>
      <c r="C68" s="119">
        <v>1</v>
      </c>
      <c r="D68" s="120">
        <v>3</v>
      </c>
      <c r="E68" s="121" t="s">
        <v>73</v>
      </c>
      <c r="F68" s="119"/>
      <c r="G68" s="307" t="s">
        <v>46</v>
      </c>
      <c r="H68" s="110"/>
      <c r="I68" s="309">
        <v>0.30277777777777776</v>
      </c>
      <c r="J68" s="119">
        <v>1</v>
      </c>
      <c r="K68" s="120">
        <v>3</v>
      </c>
      <c r="L68" s="121" t="s">
        <v>73</v>
      </c>
      <c r="M68" s="119"/>
      <c r="N68" s="307" t="s">
        <v>46</v>
      </c>
      <c r="O68" s="111"/>
      <c r="P68" s="309">
        <v>0.30833333333333335</v>
      </c>
      <c r="Q68" s="119">
        <v>1</v>
      </c>
      <c r="R68" s="120">
        <v>4</v>
      </c>
      <c r="S68" s="123" t="s">
        <v>121</v>
      </c>
      <c r="T68" s="119"/>
      <c r="U68" s="306" t="s">
        <v>84</v>
      </c>
      <c r="W68" s="107" t="s">
        <v>127</v>
      </c>
      <c r="Z68" s="123" t="s">
        <v>64</v>
      </c>
      <c r="AA68" s="119">
        <v>9</v>
      </c>
      <c r="AB68" s="306" t="s">
        <v>46</v>
      </c>
      <c r="AC68" s="106"/>
      <c r="AD68" s="115"/>
    </row>
    <row r="69" spans="2:30" s="297" customFormat="1" ht="16.5">
      <c r="B69" s="309">
        <v>0.30277777777777776</v>
      </c>
      <c r="C69" s="119">
        <v>1</v>
      </c>
      <c r="D69" s="120">
        <v>3</v>
      </c>
      <c r="E69" s="121" t="s">
        <v>82</v>
      </c>
      <c r="F69" s="119"/>
      <c r="G69" s="307" t="s">
        <v>45</v>
      </c>
      <c r="H69" s="110"/>
      <c r="I69" s="309">
        <v>0.30833333333333335</v>
      </c>
      <c r="J69" s="119">
        <v>1</v>
      </c>
      <c r="K69" s="120">
        <v>4</v>
      </c>
      <c r="L69" s="123" t="s">
        <v>74</v>
      </c>
      <c r="M69" s="119"/>
      <c r="N69" s="306" t="s">
        <v>46</v>
      </c>
      <c r="O69" s="111"/>
      <c r="P69" s="309">
        <v>0.30277777777777776</v>
      </c>
      <c r="Q69" s="119">
        <v>1</v>
      </c>
      <c r="R69" s="120">
        <v>3</v>
      </c>
      <c r="S69" s="121" t="s">
        <v>82</v>
      </c>
      <c r="T69" s="119"/>
      <c r="U69" s="307" t="s">
        <v>45</v>
      </c>
      <c r="W69" s="107" t="s">
        <v>141</v>
      </c>
      <c r="Z69" s="121" t="s">
        <v>63</v>
      </c>
      <c r="AA69" s="119">
        <v>10</v>
      </c>
      <c r="AB69" s="306" t="s">
        <v>46</v>
      </c>
      <c r="AC69" s="106"/>
      <c r="AD69" s="106"/>
    </row>
    <row r="70" spans="2:30" s="297" customFormat="1" ht="16.5">
      <c r="B70" s="309">
        <v>0.30277777777777776</v>
      </c>
      <c r="C70" s="119">
        <v>1</v>
      </c>
      <c r="D70" s="120">
        <v>3</v>
      </c>
      <c r="E70" s="121" t="s">
        <v>122</v>
      </c>
      <c r="F70" s="119"/>
      <c r="G70" s="307" t="s">
        <v>84</v>
      </c>
      <c r="H70" s="110"/>
      <c r="I70" s="309">
        <v>0.3138888888888889</v>
      </c>
      <c r="J70" s="119">
        <v>1</v>
      </c>
      <c r="K70" s="120">
        <v>5</v>
      </c>
      <c r="L70" s="121" t="s">
        <v>75</v>
      </c>
      <c r="M70" s="119"/>
      <c r="N70" s="306" t="s">
        <v>46</v>
      </c>
      <c r="O70" s="111"/>
      <c r="P70" s="309">
        <v>0.2916666666666667</v>
      </c>
      <c r="Q70" s="119">
        <v>1</v>
      </c>
      <c r="R70" s="120">
        <v>1</v>
      </c>
      <c r="S70" s="123" t="s">
        <v>83</v>
      </c>
      <c r="T70" s="119"/>
      <c r="U70" s="306" t="s">
        <v>45</v>
      </c>
      <c r="W70" s="107" t="s">
        <v>144</v>
      </c>
      <c r="Z70" s="121" t="s">
        <v>62</v>
      </c>
      <c r="AA70" s="119">
        <v>9</v>
      </c>
      <c r="AB70" s="306" t="s">
        <v>46</v>
      </c>
      <c r="AC70" s="106"/>
      <c r="AD70" s="115"/>
    </row>
    <row r="71" spans="2:30" s="297" customFormat="1" ht="16.5">
      <c r="B71" s="309">
        <v>0.30833333333333335</v>
      </c>
      <c r="C71" s="119">
        <v>1</v>
      </c>
      <c r="D71" s="120">
        <v>4</v>
      </c>
      <c r="E71" s="123" t="s">
        <v>113</v>
      </c>
      <c r="F71" s="119"/>
      <c r="G71" s="306" t="s">
        <v>47</v>
      </c>
      <c r="H71" s="110"/>
      <c r="I71" s="309">
        <v>0.3194444444444445</v>
      </c>
      <c r="J71" s="119">
        <v>1</v>
      </c>
      <c r="K71" s="120">
        <v>6</v>
      </c>
      <c r="L71" s="123" t="s">
        <v>76</v>
      </c>
      <c r="M71" s="119"/>
      <c r="N71" s="307" t="s">
        <v>46</v>
      </c>
      <c r="O71" s="111"/>
      <c r="P71" s="309">
        <v>0.3138888888888889</v>
      </c>
      <c r="Q71" s="119">
        <v>1</v>
      </c>
      <c r="R71" s="120">
        <v>5</v>
      </c>
      <c r="S71" s="121" t="s">
        <v>110</v>
      </c>
      <c r="T71" s="119"/>
      <c r="U71" s="306" t="s">
        <v>47</v>
      </c>
      <c r="W71" s="107" t="s">
        <v>133</v>
      </c>
      <c r="Z71" s="121" t="s">
        <v>61</v>
      </c>
      <c r="AA71" s="119">
        <v>9</v>
      </c>
      <c r="AB71" s="306" t="s">
        <v>46</v>
      </c>
      <c r="AC71" s="106"/>
      <c r="AD71" s="106"/>
    </row>
    <row r="72" spans="2:30" s="297" customFormat="1" ht="16.5">
      <c r="B72" s="309">
        <v>0.30833333333333335</v>
      </c>
      <c r="C72" s="119">
        <v>1</v>
      </c>
      <c r="D72" s="120">
        <v>4</v>
      </c>
      <c r="E72" s="123" t="s">
        <v>74</v>
      </c>
      <c r="F72" s="119"/>
      <c r="G72" s="306" t="s">
        <v>46</v>
      </c>
      <c r="H72" s="110"/>
      <c r="I72" s="309">
        <v>0.2916666666666667</v>
      </c>
      <c r="J72" s="119">
        <v>1</v>
      </c>
      <c r="K72" s="120">
        <v>1</v>
      </c>
      <c r="L72" s="123" t="s">
        <v>160</v>
      </c>
      <c r="M72" s="119"/>
      <c r="N72" s="306" t="s">
        <v>89</v>
      </c>
      <c r="O72" s="111"/>
      <c r="P72" s="309">
        <v>0.3194444444444445</v>
      </c>
      <c r="Q72" s="119">
        <v>1</v>
      </c>
      <c r="R72" s="120">
        <v>6</v>
      </c>
      <c r="S72" s="123" t="s">
        <v>76</v>
      </c>
      <c r="T72" s="119"/>
      <c r="U72" s="307" t="s">
        <v>46</v>
      </c>
      <c r="W72" s="107" t="s">
        <v>140</v>
      </c>
      <c r="Z72" s="123" t="s">
        <v>95</v>
      </c>
      <c r="AA72" s="119">
        <v>9</v>
      </c>
      <c r="AB72" s="306" t="s">
        <v>89</v>
      </c>
      <c r="AC72" s="106"/>
      <c r="AD72" s="106"/>
    </row>
    <row r="73" spans="2:30" s="297" customFormat="1" ht="16.5">
      <c r="B73" s="309">
        <v>0.30833333333333335</v>
      </c>
      <c r="C73" s="119">
        <v>1</v>
      </c>
      <c r="D73" s="120">
        <v>4</v>
      </c>
      <c r="E73" s="123" t="s">
        <v>79</v>
      </c>
      <c r="F73" s="119"/>
      <c r="G73" s="306" t="s">
        <v>45</v>
      </c>
      <c r="H73" s="110"/>
      <c r="I73" s="309">
        <v>0.3138888888888889</v>
      </c>
      <c r="J73" s="119">
        <v>1</v>
      </c>
      <c r="K73" s="120">
        <v>5</v>
      </c>
      <c r="L73" s="123" t="s">
        <v>117</v>
      </c>
      <c r="M73" s="120"/>
      <c r="N73" s="306" t="s">
        <v>89</v>
      </c>
      <c r="O73" s="111"/>
      <c r="P73" s="309">
        <v>0.2972222222222222</v>
      </c>
      <c r="Q73" s="119">
        <v>1</v>
      </c>
      <c r="R73" s="120">
        <v>2</v>
      </c>
      <c r="S73" s="123" t="s">
        <v>120</v>
      </c>
      <c r="T73" s="119"/>
      <c r="U73" s="306" t="s">
        <v>47</v>
      </c>
      <c r="W73" s="107" t="s">
        <v>131</v>
      </c>
      <c r="Z73" s="123" t="s">
        <v>96</v>
      </c>
      <c r="AA73" s="119">
        <v>11</v>
      </c>
      <c r="AB73" s="306" t="s">
        <v>89</v>
      </c>
      <c r="AC73" s="106"/>
      <c r="AD73" s="115"/>
    </row>
    <row r="74" spans="2:30" s="297" customFormat="1" ht="16.5">
      <c r="B74" s="309">
        <v>0.30833333333333335</v>
      </c>
      <c r="C74" s="119">
        <v>1</v>
      </c>
      <c r="D74" s="120">
        <v>4</v>
      </c>
      <c r="E74" s="123" t="s">
        <v>121</v>
      </c>
      <c r="F74" s="119"/>
      <c r="G74" s="306" t="s">
        <v>84</v>
      </c>
      <c r="H74" s="110"/>
      <c r="I74" s="309">
        <v>0.2916666666666667</v>
      </c>
      <c r="J74" s="119">
        <v>1</v>
      </c>
      <c r="K74" s="120">
        <v>1</v>
      </c>
      <c r="L74" s="123" t="s">
        <v>83</v>
      </c>
      <c r="M74" s="119"/>
      <c r="N74" s="306" t="s">
        <v>45</v>
      </c>
      <c r="O74" s="111"/>
      <c r="P74" s="309">
        <v>0.3138888888888889</v>
      </c>
      <c r="Q74" s="119">
        <v>1</v>
      </c>
      <c r="R74" s="120">
        <v>5</v>
      </c>
      <c r="S74" s="121" t="s">
        <v>75</v>
      </c>
      <c r="T74" s="119"/>
      <c r="U74" s="306" t="s">
        <v>46</v>
      </c>
      <c r="W74" s="124" t="s">
        <v>137</v>
      </c>
      <c r="Z74" s="121" t="s">
        <v>48</v>
      </c>
      <c r="AA74" s="119">
        <v>12</v>
      </c>
      <c r="AB74" s="307" t="s">
        <v>45</v>
      </c>
      <c r="AC74" s="106"/>
      <c r="AD74" s="106"/>
    </row>
    <row r="75" spans="2:30" s="297" customFormat="1" ht="16.5">
      <c r="B75" s="309">
        <v>0.3138888888888889</v>
      </c>
      <c r="C75" s="119">
        <v>1</v>
      </c>
      <c r="D75" s="120">
        <v>5</v>
      </c>
      <c r="E75" s="121" t="s">
        <v>110</v>
      </c>
      <c r="F75" s="119"/>
      <c r="G75" s="306" t="s">
        <v>47</v>
      </c>
      <c r="H75" s="110"/>
      <c r="I75" s="309">
        <v>0.2972222222222222</v>
      </c>
      <c r="J75" s="119">
        <v>1</v>
      </c>
      <c r="K75" s="120">
        <v>2</v>
      </c>
      <c r="L75" s="121" t="s">
        <v>81</v>
      </c>
      <c r="M75" s="119"/>
      <c r="N75" s="306" t="s">
        <v>45</v>
      </c>
      <c r="O75" s="111"/>
      <c r="P75" s="309">
        <v>0.3194444444444445</v>
      </c>
      <c r="Q75" s="119">
        <v>1</v>
      </c>
      <c r="R75" s="120">
        <v>6</v>
      </c>
      <c r="S75" s="121" t="s">
        <v>119</v>
      </c>
      <c r="T75" s="119"/>
      <c r="U75" s="307" t="s">
        <v>47</v>
      </c>
      <c r="W75" s="124" t="s">
        <v>128</v>
      </c>
      <c r="Z75" s="123" t="s">
        <v>52</v>
      </c>
      <c r="AA75" s="119">
        <v>12</v>
      </c>
      <c r="AB75" s="307" t="s">
        <v>45</v>
      </c>
      <c r="AC75" s="106"/>
      <c r="AD75" s="106"/>
    </row>
    <row r="76" spans="2:30" s="297" customFormat="1" ht="16.5">
      <c r="B76" s="309">
        <v>0.3138888888888889</v>
      </c>
      <c r="C76" s="119">
        <v>1</v>
      </c>
      <c r="D76" s="120">
        <v>5</v>
      </c>
      <c r="E76" s="121" t="s">
        <v>75</v>
      </c>
      <c r="F76" s="119"/>
      <c r="G76" s="306" t="s">
        <v>46</v>
      </c>
      <c r="H76" s="110"/>
      <c r="I76" s="309">
        <v>0.30277777777777776</v>
      </c>
      <c r="J76" s="119">
        <v>1</v>
      </c>
      <c r="K76" s="120">
        <v>3</v>
      </c>
      <c r="L76" s="121" t="s">
        <v>82</v>
      </c>
      <c r="M76" s="119"/>
      <c r="N76" s="307" t="s">
        <v>45</v>
      </c>
      <c r="O76" s="111"/>
      <c r="P76" s="309">
        <v>0.2972222222222222</v>
      </c>
      <c r="Q76" s="119">
        <v>1</v>
      </c>
      <c r="R76" s="120">
        <v>2</v>
      </c>
      <c r="S76" s="123" t="s">
        <v>115</v>
      </c>
      <c r="T76" s="119"/>
      <c r="U76" s="306" t="s">
        <v>91</v>
      </c>
      <c r="W76" s="124" t="s">
        <v>146</v>
      </c>
      <c r="Z76" s="121" t="s">
        <v>53</v>
      </c>
      <c r="AA76" s="119">
        <v>11</v>
      </c>
      <c r="AB76" s="307" t="s">
        <v>45</v>
      </c>
      <c r="AC76" s="106"/>
      <c r="AD76" s="106"/>
    </row>
    <row r="77" spans="2:30" s="297" customFormat="1" ht="16.5">
      <c r="B77" s="309">
        <v>0.3138888888888889</v>
      </c>
      <c r="C77" s="119">
        <v>1</v>
      </c>
      <c r="D77" s="120">
        <v>5</v>
      </c>
      <c r="E77" s="121" t="s">
        <v>80</v>
      </c>
      <c r="F77" s="119"/>
      <c r="G77" s="306" t="s">
        <v>45</v>
      </c>
      <c r="H77" s="110"/>
      <c r="I77" s="309">
        <v>0.30833333333333335</v>
      </c>
      <c r="J77" s="119">
        <v>1</v>
      </c>
      <c r="K77" s="120">
        <v>4</v>
      </c>
      <c r="L77" s="123" t="s">
        <v>79</v>
      </c>
      <c r="M77" s="119"/>
      <c r="N77" s="306" t="s">
        <v>45</v>
      </c>
      <c r="O77" s="111"/>
      <c r="P77" s="309">
        <v>0.3138888888888889</v>
      </c>
      <c r="Q77" s="119">
        <v>1</v>
      </c>
      <c r="R77" s="120">
        <v>5</v>
      </c>
      <c r="S77" s="121" t="s">
        <v>80</v>
      </c>
      <c r="T77" s="119"/>
      <c r="U77" s="306" t="s">
        <v>45</v>
      </c>
      <c r="W77" s="124" t="s">
        <v>135</v>
      </c>
      <c r="Z77" s="123" t="s">
        <v>50</v>
      </c>
      <c r="AA77" s="119">
        <v>9</v>
      </c>
      <c r="AB77" s="307" t="s">
        <v>45</v>
      </c>
      <c r="AC77" s="106"/>
      <c r="AD77" s="115"/>
    </row>
    <row r="78" spans="2:30" s="297" customFormat="1" ht="16.5">
      <c r="B78" s="309">
        <v>0.3138888888888889</v>
      </c>
      <c r="C78" s="119">
        <v>1</v>
      </c>
      <c r="D78" s="120">
        <v>5</v>
      </c>
      <c r="E78" s="123" t="s">
        <v>117</v>
      </c>
      <c r="F78" s="120"/>
      <c r="G78" s="306" t="s">
        <v>89</v>
      </c>
      <c r="H78" s="106"/>
      <c r="I78" s="309">
        <v>0.3138888888888889</v>
      </c>
      <c r="J78" s="119">
        <v>1</v>
      </c>
      <c r="K78" s="120">
        <v>5</v>
      </c>
      <c r="L78" s="121" t="s">
        <v>80</v>
      </c>
      <c r="M78" s="119"/>
      <c r="N78" s="306" t="s">
        <v>45</v>
      </c>
      <c r="O78" s="106"/>
      <c r="P78" s="309">
        <v>0.30833333333333335</v>
      </c>
      <c r="Q78" s="119">
        <v>1</v>
      </c>
      <c r="R78" s="120">
        <v>4</v>
      </c>
      <c r="S78" s="123" t="s">
        <v>79</v>
      </c>
      <c r="T78" s="119"/>
      <c r="U78" s="306" t="s">
        <v>45</v>
      </c>
      <c r="W78" s="125" t="s">
        <v>132</v>
      </c>
      <c r="Z78" s="121" t="s">
        <v>49</v>
      </c>
      <c r="AA78" s="119">
        <v>11</v>
      </c>
      <c r="AB78" s="307" t="s">
        <v>45</v>
      </c>
      <c r="AC78" s="106"/>
      <c r="AD78" s="106"/>
    </row>
    <row r="79" spans="2:30" s="297" customFormat="1" ht="16.5">
      <c r="B79" s="309">
        <v>0.3194444444444445</v>
      </c>
      <c r="C79" s="119">
        <v>1</v>
      </c>
      <c r="D79" s="120">
        <v>6</v>
      </c>
      <c r="E79" s="121" t="s">
        <v>119</v>
      </c>
      <c r="F79" s="119"/>
      <c r="G79" s="307" t="s">
        <v>47</v>
      </c>
      <c r="H79" s="106"/>
      <c r="I79" s="309">
        <v>0.3194444444444445</v>
      </c>
      <c r="J79" s="119">
        <v>1</v>
      </c>
      <c r="K79" s="120">
        <v>6</v>
      </c>
      <c r="L79" s="123" t="s">
        <v>78</v>
      </c>
      <c r="M79" s="119"/>
      <c r="N79" s="307" t="s">
        <v>45</v>
      </c>
      <c r="O79" s="106"/>
      <c r="P79" s="309">
        <v>0.30833333333333335</v>
      </c>
      <c r="Q79" s="119">
        <v>1</v>
      </c>
      <c r="R79" s="120">
        <v>4</v>
      </c>
      <c r="S79" s="123" t="s">
        <v>74</v>
      </c>
      <c r="T79" s="119"/>
      <c r="U79" s="306" t="s">
        <v>46</v>
      </c>
      <c r="W79" s="107" t="s">
        <v>134</v>
      </c>
      <c r="Z79" s="121" t="s">
        <v>51</v>
      </c>
      <c r="AA79" s="119">
        <v>12</v>
      </c>
      <c r="AB79" s="307" t="s">
        <v>45</v>
      </c>
      <c r="AC79" s="106"/>
      <c r="AD79" s="115"/>
    </row>
    <row r="80" spans="2:30" s="297" customFormat="1" ht="16.5">
      <c r="B80" s="309">
        <v>0.3194444444444445</v>
      </c>
      <c r="C80" s="119">
        <v>1</v>
      </c>
      <c r="D80" s="120">
        <v>6</v>
      </c>
      <c r="E80" s="123" t="s">
        <v>76</v>
      </c>
      <c r="F80" s="119"/>
      <c r="G80" s="307" t="s">
        <v>46</v>
      </c>
      <c r="H80" s="106"/>
      <c r="I80" s="309">
        <v>0.3194444444444445</v>
      </c>
      <c r="J80" s="119">
        <v>1</v>
      </c>
      <c r="K80" s="120">
        <v>6</v>
      </c>
      <c r="L80" s="123" t="s">
        <v>71</v>
      </c>
      <c r="M80" s="119"/>
      <c r="N80" s="306" t="s">
        <v>43</v>
      </c>
      <c r="O80" s="106"/>
      <c r="P80" s="309">
        <v>0.2916666666666667</v>
      </c>
      <c r="Q80" s="119">
        <v>1</v>
      </c>
      <c r="R80" s="120">
        <v>1</v>
      </c>
      <c r="S80" s="123" t="s">
        <v>114</v>
      </c>
      <c r="T80" s="119"/>
      <c r="U80" s="306" t="s">
        <v>47</v>
      </c>
      <c r="W80" s="107" t="s">
        <v>142</v>
      </c>
      <c r="Z80" s="123" t="s">
        <v>38</v>
      </c>
      <c r="AA80" s="119">
        <v>12</v>
      </c>
      <c r="AB80" s="306" t="s">
        <v>43</v>
      </c>
      <c r="AC80" s="106"/>
      <c r="AD80" s="106"/>
    </row>
    <row r="81" spans="2:30" s="297" customFormat="1" ht="16.5">
      <c r="B81" s="309">
        <v>0.3194444444444445</v>
      </c>
      <c r="C81" s="119">
        <v>1</v>
      </c>
      <c r="D81" s="120">
        <v>6</v>
      </c>
      <c r="E81" s="123" t="s">
        <v>78</v>
      </c>
      <c r="F81" s="119"/>
      <c r="G81" s="307" t="s">
        <v>45</v>
      </c>
      <c r="H81" s="106"/>
      <c r="I81" s="309">
        <v>0.30277777777777776</v>
      </c>
      <c r="J81" s="119">
        <v>1</v>
      </c>
      <c r="K81" s="120">
        <v>3</v>
      </c>
      <c r="L81" s="121" t="s">
        <v>122</v>
      </c>
      <c r="M81" s="119"/>
      <c r="N81" s="307" t="s">
        <v>84</v>
      </c>
      <c r="O81" s="106"/>
      <c r="P81" s="309">
        <v>0.2972222222222222</v>
      </c>
      <c r="Q81" s="119">
        <v>1</v>
      </c>
      <c r="R81" s="120">
        <v>2</v>
      </c>
      <c r="S81" s="121" t="s">
        <v>81</v>
      </c>
      <c r="T81" s="119"/>
      <c r="U81" s="306" t="s">
        <v>45</v>
      </c>
      <c r="W81" s="124" t="s">
        <v>138</v>
      </c>
      <c r="Z81" s="123" t="s">
        <v>86</v>
      </c>
      <c r="AA81" s="119">
        <v>10</v>
      </c>
      <c r="AB81" s="306" t="s">
        <v>84</v>
      </c>
      <c r="AC81" s="106"/>
      <c r="AD81" s="115"/>
    </row>
    <row r="82" spans="2:30" s="297" customFormat="1" ht="16.5">
      <c r="B82" s="309">
        <v>0.3194444444444445</v>
      </c>
      <c r="C82" s="119">
        <v>1</v>
      </c>
      <c r="D82" s="120">
        <v>6</v>
      </c>
      <c r="E82" s="123" t="s">
        <v>71</v>
      </c>
      <c r="F82" s="119"/>
      <c r="G82" s="306" t="s">
        <v>43</v>
      </c>
      <c r="H82" s="106"/>
      <c r="I82" s="309">
        <v>0.30833333333333335</v>
      </c>
      <c r="J82" s="119">
        <v>1</v>
      </c>
      <c r="K82" s="120">
        <v>4</v>
      </c>
      <c r="L82" s="123" t="s">
        <v>121</v>
      </c>
      <c r="M82" s="119"/>
      <c r="N82" s="306" t="s">
        <v>84</v>
      </c>
      <c r="O82" s="106"/>
      <c r="P82" s="309">
        <v>0.2916666666666667</v>
      </c>
      <c r="Q82" s="119">
        <v>1</v>
      </c>
      <c r="R82" s="120">
        <v>1</v>
      </c>
      <c r="S82" s="123" t="s">
        <v>160</v>
      </c>
      <c r="T82" s="119"/>
      <c r="U82" s="306" t="s">
        <v>89</v>
      </c>
      <c r="W82" s="124" t="s">
        <v>147</v>
      </c>
      <c r="Z82" s="123" t="s">
        <v>85</v>
      </c>
      <c r="AA82" s="119">
        <v>10</v>
      </c>
      <c r="AB82" s="306" t="s">
        <v>84</v>
      </c>
      <c r="AC82" s="106"/>
      <c r="AD82" s="106"/>
    </row>
    <row r="83" spans="7:24" s="297" customFormat="1" ht="12.75">
      <c r="G83" s="325"/>
      <c r="X83" s="322"/>
    </row>
    <row r="84" spans="7:24" s="297" customFormat="1" ht="12.75">
      <c r="G84" s="325"/>
      <c r="X84" s="322"/>
    </row>
    <row r="85" spans="7:24" s="297" customFormat="1" ht="12.75">
      <c r="G85" s="325"/>
      <c r="X85" s="322"/>
    </row>
    <row r="86" spans="2:24" s="297" customFormat="1" ht="15">
      <c r="B86" s="354"/>
      <c r="C86" s="25"/>
      <c r="D86" s="25"/>
      <c r="E86" s="356"/>
      <c r="F86" s="357"/>
      <c r="G86" s="356"/>
      <c r="H86" s="323"/>
      <c r="J86" s="313"/>
      <c r="X86" s="322"/>
    </row>
    <row r="87" spans="2:24" s="297" customFormat="1" ht="15">
      <c r="B87" s="354"/>
      <c r="C87" s="25"/>
      <c r="D87" s="25"/>
      <c r="E87" s="355"/>
      <c r="F87" s="357"/>
      <c r="G87" s="355"/>
      <c r="H87" s="319"/>
      <c r="J87" s="313"/>
      <c r="X87" s="322"/>
    </row>
    <row r="88" spans="2:24" s="297" customFormat="1" ht="12.75">
      <c r="B88" s="354"/>
      <c r="C88" s="25"/>
      <c r="D88" s="25"/>
      <c r="E88" s="355"/>
      <c r="F88" s="357"/>
      <c r="G88" s="355"/>
      <c r="H88" s="319"/>
      <c r="J88" s="316"/>
      <c r="X88" s="322"/>
    </row>
    <row r="89" spans="2:24" s="297" customFormat="1" ht="12.75">
      <c r="B89" s="354"/>
      <c r="C89" s="25"/>
      <c r="D89" s="25"/>
      <c r="E89" s="355"/>
      <c r="F89" s="357"/>
      <c r="G89" s="355"/>
      <c r="H89" s="319"/>
      <c r="J89" s="317"/>
      <c r="X89" s="322"/>
    </row>
    <row r="90" spans="2:10" ht="15">
      <c r="B90" s="354"/>
      <c r="C90" s="25"/>
      <c r="D90" s="25"/>
      <c r="E90" s="355"/>
      <c r="F90" s="357"/>
      <c r="G90" s="355"/>
      <c r="H90" s="319"/>
      <c r="I90" s="297"/>
      <c r="J90" s="82"/>
    </row>
    <row r="91" spans="2:10" ht="15">
      <c r="B91" s="354"/>
      <c r="C91" s="25"/>
      <c r="D91" s="25"/>
      <c r="E91" s="355"/>
      <c r="F91" s="357"/>
      <c r="G91" s="355"/>
      <c r="H91" s="319"/>
      <c r="I91" s="297"/>
      <c r="J91" s="82"/>
    </row>
    <row r="92" spans="2:10" ht="15">
      <c r="B92" s="354"/>
      <c r="C92" s="25"/>
      <c r="D92" s="25"/>
      <c r="E92" s="357"/>
      <c r="F92" s="357"/>
      <c r="G92" s="357"/>
      <c r="H92" s="319"/>
      <c r="I92" s="297"/>
      <c r="J92" s="82"/>
    </row>
    <row r="93" spans="2:10" ht="15">
      <c r="B93" s="354"/>
      <c r="C93" s="25"/>
      <c r="D93" s="25"/>
      <c r="E93" s="357"/>
      <c r="F93" s="357"/>
      <c r="G93" s="357"/>
      <c r="H93" s="319"/>
      <c r="I93" s="297"/>
      <c r="J93" s="82"/>
    </row>
    <row r="94" spans="2:10" ht="15">
      <c r="B94" s="354"/>
      <c r="C94" s="25"/>
      <c r="D94" s="25"/>
      <c r="E94" s="357"/>
      <c r="F94" s="357"/>
      <c r="G94" s="357"/>
      <c r="H94" s="319"/>
      <c r="I94" s="297"/>
      <c r="J94" s="320"/>
    </row>
    <row r="95" spans="2:10" ht="12.75">
      <c r="B95" s="354"/>
      <c r="C95" s="25"/>
      <c r="D95" s="25"/>
      <c r="E95" s="357"/>
      <c r="F95" s="357"/>
      <c r="G95" s="357"/>
      <c r="H95" s="319"/>
      <c r="I95" s="297"/>
      <c r="J95" s="297"/>
    </row>
    <row r="96" spans="2:10" ht="12.75">
      <c r="B96" s="354"/>
      <c r="C96" s="25"/>
      <c r="D96" s="25"/>
      <c r="E96" s="357"/>
      <c r="F96" s="357"/>
      <c r="G96" s="357"/>
      <c r="H96" s="319"/>
      <c r="I96" s="297"/>
      <c r="J96" s="297"/>
    </row>
    <row r="97" spans="2:10" ht="12.75">
      <c r="B97" s="354"/>
      <c r="C97" s="25"/>
      <c r="D97" s="25"/>
      <c r="E97" s="357"/>
      <c r="F97" s="357"/>
      <c r="G97" s="357"/>
      <c r="H97" s="319"/>
      <c r="I97" s="297"/>
      <c r="J97" s="297"/>
    </row>
    <row r="98" spans="2:10" ht="12.75">
      <c r="B98" s="354"/>
      <c r="C98" s="25"/>
      <c r="D98" s="25"/>
      <c r="E98" s="357"/>
      <c r="F98" s="356"/>
      <c r="G98" s="357"/>
      <c r="J98" s="297"/>
    </row>
    <row r="99" spans="2:10" ht="12.75">
      <c r="B99" s="354"/>
      <c r="C99" s="25"/>
      <c r="D99" s="25"/>
      <c r="E99" s="357"/>
      <c r="F99" s="356"/>
      <c r="G99" s="357"/>
      <c r="J99" s="211"/>
    </row>
    <row r="100" spans="2:10" ht="12.75">
      <c r="B100" s="354"/>
      <c r="C100" s="25"/>
      <c r="D100" s="25"/>
      <c r="E100" s="357"/>
      <c r="F100" s="356"/>
      <c r="G100" s="357"/>
      <c r="J100" s="297"/>
    </row>
    <row r="101" spans="2:10" ht="12.75">
      <c r="B101" s="354"/>
      <c r="C101" s="25"/>
      <c r="D101" s="25"/>
      <c r="E101" s="357"/>
      <c r="F101" s="356"/>
      <c r="G101" s="357"/>
      <c r="J101" s="297"/>
    </row>
    <row r="102" spans="2:10" ht="12.75">
      <c r="B102" s="354"/>
      <c r="C102" s="25"/>
      <c r="D102" s="25"/>
      <c r="E102" s="357"/>
      <c r="F102" s="356"/>
      <c r="G102" s="357"/>
      <c r="J102" s="297"/>
    </row>
    <row r="103" spans="2:10" ht="12.75">
      <c r="B103" s="354"/>
      <c r="C103" s="25"/>
      <c r="D103" s="25"/>
      <c r="E103" s="357"/>
      <c r="F103" s="356"/>
      <c r="G103" s="357"/>
      <c r="J103" s="297"/>
    </row>
    <row r="104" spans="2:7" ht="12.75">
      <c r="B104" s="354"/>
      <c r="C104" s="25"/>
      <c r="D104" s="25"/>
      <c r="E104" s="357"/>
      <c r="F104" s="356"/>
      <c r="G104" s="357"/>
    </row>
    <row r="105" spans="2:7" ht="12.75">
      <c r="B105" s="354"/>
      <c r="C105" s="25"/>
      <c r="D105" s="25"/>
      <c r="E105" s="353"/>
      <c r="F105" s="356"/>
      <c r="G105" s="357"/>
    </row>
    <row r="106" spans="2:7" ht="12.75">
      <c r="B106" s="354"/>
      <c r="C106" s="25"/>
      <c r="D106" s="25"/>
      <c r="E106" s="357"/>
      <c r="F106" s="356"/>
      <c r="G106" s="357"/>
    </row>
    <row r="107" spans="2:7" ht="12.75">
      <c r="B107" s="354"/>
      <c r="C107" s="25"/>
      <c r="D107" s="25"/>
      <c r="E107" s="357"/>
      <c r="F107" s="356"/>
      <c r="G107" s="357"/>
    </row>
    <row r="108" spans="2:7" ht="12.75">
      <c r="B108" s="354"/>
      <c r="C108" s="25"/>
      <c r="D108" s="25"/>
      <c r="E108" s="357"/>
      <c r="F108" s="356"/>
      <c r="G108" s="357"/>
    </row>
    <row r="109" spans="2:7" ht="12.75">
      <c r="B109" s="354"/>
      <c r="C109" s="25"/>
      <c r="D109" s="25"/>
      <c r="E109" s="357"/>
      <c r="F109" s="356"/>
      <c r="G109" s="357"/>
    </row>
  </sheetData>
  <sheetProtection/>
  <mergeCells count="12">
    <mergeCell ref="B53:U53"/>
    <mergeCell ref="B54:U54"/>
    <mergeCell ref="B55:U55"/>
    <mergeCell ref="B57:G57"/>
    <mergeCell ref="I57:N57"/>
    <mergeCell ref="P57:U57"/>
    <mergeCell ref="B2:U2"/>
    <mergeCell ref="B3:U3"/>
    <mergeCell ref="B4:U4"/>
    <mergeCell ref="B6:G6"/>
    <mergeCell ref="I6:N6"/>
    <mergeCell ref="P6:U6"/>
  </mergeCells>
  <printOptions/>
  <pageMargins left="0.45" right="0.45" top="0.5" bottom="0.5" header="0.3" footer="0.3"/>
  <pageSetup fitToHeight="1" fitToWidth="1" orientation="landscape" scale="8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PageLayoutView="0" workbookViewId="0" topLeftCell="A14">
      <selection activeCell="B21" sqref="B21:O31"/>
    </sheetView>
  </sheetViews>
  <sheetFormatPr defaultColWidth="11.00390625" defaultRowHeight="12.75"/>
  <cols>
    <col min="1" max="1" width="1.00390625" style="0" customWidth="1"/>
    <col min="2" max="2" width="7.125" style="0" customWidth="1"/>
    <col min="3" max="3" width="9.625" style="0" customWidth="1"/>
    <col min="4" max="4" width="8.25390625" style="0" bestFit="1" customWidth="1"/>
    <col min="5" max="5" width="14.875" style="0" customWidth="1"/>
    <col min="6" max="6" width="14.375" style="0" customWidth="1"/>
    <col min="7" max="7" width="1.37890625" style="0" customWidth="1"/>
    <col min="8" max="8" width="15.25390625" style="0" customWidth="1"/>
    <col min="9" max="9" width="14.375" style="0" customWidth="1"/>
    <col min="10" max="10" width="1.37890625" style="0" customWidth="1"/>
    <col min="11" max="11" width="18.00390625" style="0" customWidth="1"/>
    <col min="12" max="12" width="11.125" style="0" customWidth="1"/>
    <col min="13" max="13" width="1.625" style="0" customWidth="1"/>
    <col min="14" max="14" width="18.00390625" style="0" customWidth="1"/>
    <col min="15" max="15" width="9.75390625" style="0" customWidth="1"/>
    <col min="16" max="16" width="6.00390625" style="0" customWidth="1"/>
  </cols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4.25">
      <c r="A2" s="214"/>
      <c r="B2" s="193"/>
      <c r="C2" s="193"/>
      <c r="D2" s="193"/>
      <c r="E2" s="193"/>
      <c r="F2" s="193"/>
      <c r="G2" s="194"/>
      <c r="H2" s="193"/>
      <c r="I2" s="193"/>
      <c r="J2" s="194"/>
      <c r="K2" s="193"/>
      <c r="L2" s="193"/>
      <c r="M2" s="194"/>
    </row>
    <row r="3" spans="1:13" ht="23.25">
      <c r="A3" s="214"/>
      <c r="B3" s="428" t="s">
        <v>150</v>
      </c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302"/>
    </row>
    <row r="4" spans="1:13" ht="15">
      <c r="A4" s="214"/>
      <c r="B4" s="429" t="s">
        <v>123</v>
      </c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303"/>
    </row>
    <row r="5" spans="1:13" ht="15">
      <c r="A5" s="214"/>
      <c r="B5" s="429" t="s">
        <v>124</v>
      </c>
      <c r="C5" s="429"/>
      <c r="D5" s="429"/>
      <c r="E5" s="429"/>
      <c r="F5" s="429"/>
      <c r="G5" s="429"/>
      <c r="H5" s="429"/>
      <c r="I5" s="429"/>
      <c r="J5" s="429"/>
      <c r="K5" s="429"/>
      <c r="L5" s="429"/>
      <c r="M5" s="303"/>
    </row>
    <row r="6" spans="1:13" ht="15">
      <c r="A6" s="195"/>
      <c r="B6" s="196"/>
      <c r="C6" s="197"/>
      <c r="D6" s="197"/>
      <c r="E6" s="196"/>
      <c r="F6" s="196"/>
      <c r="G6" s="196"/>
      <c r="H6" s="196"/>
      <c r="I6" s="196"/>
      <c r="J6" s="196"/>
      <c r="K6" s="196"/>
      <c r="L6" s="196"/>
      <c r="M6" s="194"/>
    </row>
    <row r="7" spans="1:13" ht="15.75">
      <c r="A7" s="198"/>
      <c r="B7" s="199" t="s">
        <v>13</v>
      </c>
      <c r="C7" s="200" t="s">
        <v>36</v>
      </c>
      <c r="D7" s="200" t="s">
        <v>12</v>
      </c>
      <c r="E7" s="201" t="s">
        <v>15</v>
      </c>
      <c r="F7" s="201" t="s">
        <v>5</v>
      </c>
      <c r="G7" s="202"/>
      <c r="H7" s="203" t="s">
        <v>15</v>
      </c>
      <c r="I7" s="201" t="s">
        <v>5</v>
      </c>
      <c r="J7" s="202"/>
      <c r="K7" s="203" t="s">
        <v>15</v>
      </c>
      <c r="L7" s="201" t="s">
        <v>5</v>
      </c>
      <c r="M7" s="204"/>
    </row>
    <row r="8" spans="1:13" s="101" customFormat="1" ht="12.75">
      <c r="A8" s="253"/>
      <c r="B8" s="254">
        <v>1</v>
      </c>
      <c r="C8" s="255">
        <v>1</v>
      </c>
      <c r="D8" s="256">
        <v>0.4375</v>
      </c>
      <c r="E8" s="295" t="s">
        <v>71</v>
      </c>
      <c r="F8" s="295" t="s">
        <v>43</v>
      </c>
      <c r="G8" s="257"/>
      <c r="H8" s="295" t="s">
        <v>117</v>
      </c>
      <c r="I8" s="295" t="s">
        <v>89</v>
      </c>
      <c r="J8" s="257"/>
      <c r="K8" s="295" t="s">
        <v>121</v>
      </c>
      <c r="L8" s="295" t="s">
        <v>84</v>
      </c>
      <c r="M8" s="258"/>
    </row>
    <row r="9" spans="1:13" s="101" customFormat="1" ht="12.75">
      <c r="A9" s="253"/>
      <c r="B9" s="207">
        <v>1</v>
      </c>
      <c r="C9" s="208">
        <v>2</v>
      </c>
      <c r="D9" s="260">
        <v>0.44305555555555554</v>
      </c>
      <c r="E9" s="257" t="s">
        <v>119</v>
      </c>
      <c r="F9" s="257" t="s">
        <v>47</v>
      </c>
      <c r="G9" s="257"/>
      <c r="H9" s="257" t="s">
        <v>72</v>
      </c>
      <c r="I9" s="257" t="s">
        <v>46</v>
      </c>
      <c r="J9" s="257"/>
      <c r="K9" s="257" t="s">
        <v>78</v>
      </c>
      <c r="L9" s="257" t="s">
        <v>45</v>
      </c>
      <c r="M9" s="258"/>
    </row>
    <row r="10" spans="1:13" s="101" customFormat="1" ht="12.75">
      <c r="A10" s="253"/>
      <c r="B10" s="207">
        <v>1</v>
      </c>
      <c r="C10" s="208">
        <v>3</v>
      </c>
      <c r="D10" s="260">
        <v>0.4486111111111111</v>
      </c>
      <c r="E10" s="209" t="s">
        <v>120</v>
      </c>
      <c r="F10" s="257" t="s">
        <v>47</v>
      </c>
      <c r="G10" s="209"/>
      <c r="H10" s="209" t="s">
        <v>73</v>
      </c>
      <c r="I10" s="257" t="s">
        <v>46</v>
      </c>
      <c r="J10" s="209"/>
      <c r="K10" s="209" t="s">
        <v>79</v>
      </c>
      <c r="L10" s="257" t="s">
        <v>45</v>
      </c>
      <c r="M10" s="258"/>
    </row>
    <row r="11" spans="1:13" s="101" customFormat="1" ht="12.75">
      <c r="A11" s="253"/>
      <c r="B11" s="207">
        <v>1</v>
      </c>
      <c r="C11" s="208">
        <v>4</v>
      </c>
      <c r="D11" s="260">
        <v>0.45416666666666666</v>
      </c>
      <c r="E11" s="209" t="s">
        <v>110</v>
      </c>
      <c r="F11" s="257" t="s">
        <v>47</v>
      </c>
      <c r="G11" s="209"/>
      <c r="H11" s="209" t="s">
        <v>74</v>
      </c>
      <c r="I11" s="257" t="s">
        <v>46</v>
      </c>
      <c r="J11" s="209"/>
      <c r="K11" s="209" t="s">
        <v>80</v>
      </c>
      <c r="L11" s="257" t="s">
        <v>45</v>
      </c>
      <c r="M11" s="258"/>
    </row>
    <row r="12" spans="1:13" s="101" customFormat="1" ht="12.75">
      <c r="A12" s="253"/>
      <c r="B12" s="207">
        <v>1</v>
      </c>
      <c r="C12" s="208">
        <v>5</v>
      </c>
      <c r="D12" s="260">
        <v>0.4597222222222222</v>
      </c>
      <c r="E12" s="261" t="s">
        <v>111</v>
      </c>
      <c r="F12" s="257" t="s">
        <v>47</v>
      </c>
      <c r="G12" s="209"/>
      <c r="H12" s="209" t="s">
        <v>75</v>
      </c>
      <c r="I12" s="257" t="s">
        <v>46</v>
      </c>
      <c r="J12" s="209"/>
      <c r="K12" s="209" t="s">
        <v>81</v>
      </c>
      <c r="L12" s="257" t="s">
        <v>45</v>
      </c>
      <c r="M12" s="258"/>
    </row>
    <row r="13" spans="1:13" s="101" customFormat="1" ht="12.75">
      <c r="A13" s="253"/>
      <c r="B13" s="207">
        <v>1</v>
      </c>
      <c r="C13" s="208">
        <v>6</v>
      </c>
      <c r="D13" s="260">
        <v>0.46527777777777773</v>
      </c>
      <c r="E13" s="209" t="s">
        <v>113</v>
      </c>
      <c r="F13" s="257" t="s">
        <v>47</v>
      </c>
      <c r="G13" s="209"/>
      <c r="H13" s="209" t="s">
        <v>76</v>
      </c>
      <c r="I13" s="257" t="s">
        <v>46</v>
      </c>
      <c r="J13" s="209"/>
      <c r="K13" s="209" t="s">
        <v>82</v>
      </c>
      <c r="L13" s="257" t="s">
        <v>45</v>
      </c>
      <c r="M13" s="258"/>
    </row>
    <row r="14" spans="1:13" s="101" customFormat="1" ht="12.75">
      <c r="A14" s="253"/>
      <c r="B14" s="207">
        <v>1</v>
      </c>
      <c r="C14" s="208">
        <v>7</v>
      </c>
      <c r="D14" s="260">
        <v>0.4708333333333334</v>
      </c>
      <c r="E14" s="209" t="s">
        <v>114</v>
      </c>
      <c r="F14" s="257" t="s">
        <v>47</v>
      </c>
      <c r="G14" s="209"/>
      <c r="H14" s="209" t="s">
        <v>77</v>
      </c>
      <c r="I14" s="257" t="s">
        <v>46</v>
      </c>
      <c r="J14" s="209"/>
      <c r="K14" s="209" t="s">
        <v>83</v>
      </c>
      <c r="L14" s="257" t="s">
        <v>45</v>
      </c>
      <c r="M14" s="258"/>
    </row>
    <row r="15" spans="1:13" s="101" customFormat="1" ht="12.75">
      <c r="A15" s="253"/>
      <c r="B15" s="207">
        <v>1</v>
      </c>
      <c r="C15" s="208">
        <v>8</v>
      </c>
      <c r="D15" s="260">
        <v>0.4763888888888889</v>
      </c>
      <c r="E15" s="295" t="s">
        <v>122</v>
      </c>
      <c r="F15" s="295" t="s">
        <v>84</v>
      </c>
      <c r="G15" s="209"/>
      <c r="H15" s="296" t="s">
        <v>115</v>
      </c>
      <c r="I15" s="296" t="s">
        <v>91</v>
      </c>
      <c r="J15" s="209"/>
      <c r="K15" s="296" t="s">
        <v>96</v>
      </c>
      <c r="L15" s="295" t="s">
        <v>89</v>
      </c>
      <c r="M15" s="258"/>
    </row>
    <row r="16" spans="1:13" ht="12" customHeight="1">
      <c r="A16" s="1"/>
      <c r="B16" s="14"/>
      <c r="C16" s="12"/>
      <c r="D16" s="12"/>
      <c r="E16" s="13"/>
      <c r="F16" s="12"/>
      <c r="G16" s="13"/>
      <c r="H16" s="13"/>
      <c r="I16" s="11"/>
      <c r="J16" s="12"/>
      <c r="K16" s="12"/>
      <c r="L16" s="13"/>
      <c r="M16" s="12"/>
    </row>
    <row r="17" spans="1:13" ht="12" customHeight="1">
      <c r="A17" s="1"/>
      <c r="B17" s="11"/>
      <c r="C17" s="12"/>
      <c r="D17" s="12"/>
      <c r="E17" s="13"/>
      <c r="F17" s="12"/>
      <c r="G17" s="13"/>
      <c r="H17" s="13"/>
      <c r="I17" s="11"/>
      <c r="J17" s="12"/>
      <c r="K17" s="12"/>
      <c r="L17" s="13"/>
      <c r="M17" s="12"/>
    </row>
    <row r="18" spans="2:13" s="297" customFormat="1" ht="12" customHeight="1">
      <c r="B18" s="298"/>
      <c r="C18" s="299"/>
      <c r="D18" s="299"/>
      <c r="E18" s="294"/>
      <c r="F18" s="294"/>
      <c r="G18" s="300"/>
      <c r="H18" s="300"/>
      <c r="I18" s="298"/>
      <c r="J18" s="299"/>
      <c r="K18" s="299"/>
      <c r="L18" s="300"/>
      <c r="M18" s="299"/>
    </row>
    <row r="19" spans="2:13" s="297" customFormat="1" ht="12" customHeight="1">
      <c r="B19" s="298"/>
      <c r="C19" s="299"/>
      <c r="D19" s="299"/>
      <c r="E19" s="294"/>
      <c r="F19" s="294"/>
      <c r="G19" s="300"/>
      <c r="H19" s="300"/>
      <c r="I19" s="301"/>
      <c r="J19" s="299"/>
      <c r="K19" s="299"/>
      <c r="L19" s="300"/>
      <c r="M19" s="299"/>
    </row>
    <row r="20" spans="2:13" s="297" customFormat="1" ht="12" customHeight="1">
      <c r="B20" s="298"/>
      <c r="C20" s="299"/>
      <c r="D20" s="299"/>
      <c r="E20" s="294"/>
      <c r="F20" s="294"/>
      <c r="G20" s="300"/>
      <c r="H20" s="300"/>
      <c r="I20" s="298"/>
      <c r="J20" s="299"/>
      <c r="K20" s="299"/>
      <c r="L20" s="300"/>
      <c r="M20" s="299"/>
    </row>
    <row r="21" spans="1:15" ht="23.25">
      <c r="A21" s="214"/>
      <c r="B21" s="428" t="s">
        <v>154</v>
      </c>
      <c r="C21" s="428"/>
      <c r="D21" s="428"/>
      <c r="E21" s="428"/>
      <c r="F21" s="428"/>
      <c r="G21" s="428"/>
      <c r="H21" s="428"/>
      <c r="I21" s="428"/>
      <c r="J21" s="428"/>
      <c r="K21" s="428"/>
      <c r="L21" s="428"/>
      <c r="M21" s="428"/>
      <c r="N21" s="428"/>
      <c r="O21" s="428"/>
    </row>
    <row r="22" spans="1:15" ht="15">
      <c r="A22" s="214"/>
      <c r="B22" s="429" t="s">
        <v>152</v>
      </c>
      <c r="C22" s="429"/>
      <c r="D22" s="429"/>
      <c r="E22" s="429"/>
      <c r="F22" s="429"/>
      <c r="G22" s="429"/>
      <c r="H22" s="429"/>
      <c r="I22" s="429"/>
      <c r="J22" s="429"/>
      <c r="K22" s="429"/>
      <c r="L22" s="429"/>
      <c r="M22" s="429"/>
      <c r="N22" s="429"/>
      <c r="O22" s="429"/>
    </row>
    <row r="23" spans="1:15" ht="15">
      <c r="A23" s="214"/>
      <c r="B23" s="429" t="s">
        <v>153</v>
      </c>
      <c r="C23" s="429"/>
      <c r="D23" s="429"/>
      <c r="E23" s="429"/>
      <c r="F23" s="429"/>
      <c r="G23" s="429"/>
      <c r="H23" s="429"/>
      <c r="I23" s="429"/>
      <c r="J23" s="429"/>
      <c r="K23" s="429"/>
      <c r="L23" s="429"/>
      <c r="M23" s="429"/>
      <c r="N23" s="429"/>
      <c r="O23" s="429"/>
    </row>
    <row r="24" spans="1:13" ht="15">
      <c r="A24" s="195"/>
      <c r="B24" s="196"/>
      <c r="C24" s="197"/>
      <c r="D24" s="197"/>
      <c r="E24" s="196"/>
      <c r="F24" s="196"/>
      <c r="G24" s="196"/>
      <c r="H24" s="196"/>
      <c r="I24" s="196"/>
      <c r="J24" s="196"/>
      <c r="K24" s="196"/>
      <c r="L24" s="196"/>
      <c r="M24" s="194"/>
    </row>
    <row r="25" spans="1:15" ht="15.75">
      <c r="A25" s="198"/>
      <c r="B25" s="328" t="s">
        <v>13</v>
      </c>
      <c r="C25" s="328" t="s">
        <v>36</v>
      </c>
      <c r="D25" s="328" t="s">
        <v>12</v>
      </c>
      <c r="E25" s="215" t="s">
        <v>15</v>
      </c>
      <c r="F25" s="215" t="s">
        <v>5</v>
      </c>
      <c r="G25" s="329"/>
      <c r="H25" s="215" t="s">
        <v>15</v>
      </c>
      <c r="I25" s="215" t="s">
        <v>5</v>
      </c>
      <c r="J25" s="329"/>
      <c r="K25" s="215" t="s">
        <v>15</v>
      </c>
      <c r="L25" s="215" t="s">
        <v>5</v>
      </c>
      <c r="M25" s="330"/>
      <c r="N25" s="215" t="s">
        <v>15</v>
      </c>
      <c r="O25" s="215" t="s">
        <v>5</v>
      </c>
    </row>
    <row r="26" spans="1:15" s="101" customFormat="1" ht="12.75">
      <c r="A26" s="253"/>
      <c r="B26" s="254">
        <v>1</v>
      </c>
      <c r="C26" s="254">
        <v>1</v>
      </c>
      <c r="D26" s="326">
        <v>0.2916666666666667</v>
      </c>
      <c r="E26" s="295" t="s">
        <v>114</v>
      </c>
      <c r="F26" s="295" t="s">
        <v>47</v>
      </c>
      <c r="G26" s="216"/>
      <c r="H26" s="295" t="s">
        <v>77</v>
      </c>
      <c r="I26" s="295" t="s">
        <v>46</v>
      </c>
      <c r="J26" s="216"/>
      <c r="K26" s="295" t="s">
        <v>83</v>
      </c>
      <c r="L26" s="295" t="s">
        <v>45</v>
      </c>
      <c r="M26" s="331"/>
      <c r="N26" s="295" t="s">
        <v>160</v>
      </c>
      <c r="O26" s="295" t="s">
        <v>89</v>
      </c>
    </row>
    <row r="27" spans="1:15" s="101" customFormat="1" ht="12.75">
      <c r="A27" s="253"/>
      <c r="B27" s="254">
        <v>1</v>
      </c>
      <c r="C27" s="254">
        <v>2</v>
      </c>
      <c r="D27" s="326">
        <v>0.2972222222222222</v>
      </c>
      <c r="E27" s="216" t="s">
        <v>120</v>
      </c>
      <c r="F27" s="216" t="s">
        <v>47</v>
      </c>
      <c r="G27" s="216"/>
      <c r="H27" s="216" t="s">
        <v>72</v>
      </c>
      <c r="I27" s="216" t="s">
        <v>46</v>
      </c>
      <c r="J27" s="216"/>
      <c r="K27" s="216" t="s">
        <v>81</v>
      </c>
      <c r="L27" s="216" t="s">
        <v>45</v>
      </c>
      <c r="M27" s="331"/>
      <c r="N27" s="216" t="s">
        <v>115</v>
      </c>
      <c r="O27" s="216" t="s">
        <v>91</v>
      </c>
    </row>
    <row r="28" spans="1:15" s="101" customFormat="1" ht="12.75">
      <c r="A28" s="253"/>
      <c r="B28" s="254">
        <v>1</v>
      </c>
      <c r="C28" s="254">
        <v>3</v>
      </c>
      <c r="D28" s="326">
        <v>0.30277777777777776</v>
      </c>
      <c r="E28" s="216" t="s">
        <v>111</v>
      </c>
      <c r="F28" s="216" t="s">
        <v>47</v>
      </c>
      <c r="G28" s="216"/>
      <c r="H28" s="216" t="s">
        <v>73</v>
      </c>
      <c r="I28" s="216" t="s">
        <v>46</v>
      </c>
      <c r="J28" s="216"/>
      <c r="K28" s="216" t="s">
        <v>82</v>
      </c>
      <c r="L28" s="216" t="s">
        <v>45</v>
      </c>
      <c r="M28" s="331"/>
      <c r="N28" s="216" t="s">
        <v>122</v>
      </c>
      <c r="O28" s="216" t="s">
        <v>84</v>
      </c>
    </row>
    <row r="29" spans="1:15" s="101" customFormat="1" ht="12.75">
      <c r="A29" s="253"/>
      <c r="B29" s="254">
        <v>1</v>
      </c>
      <c r="C29" s="254">
        <v>4</v>
      </c>
      <c r="D29" s="326">
        <v>0.30833333333333335</v>
      </c>
      <c r="E29" s="216" t="s">
        <v>113</v>
      </c>
      <c r="F29" s="216" t="s">
        <v>47</v>
      </c>
      <c r="G29" s="216"/>
      <c r="H29" s="216" t="s">
        <v>74</v>
      </c>
      <c r="I29" s="216" t="s">
        <v>46</v>
      </c>
      <c r="J29" s="216"/>
      <c r="K29" s="216" t="s">
        <v>79</v>
      </c>
      <c r="L29" s="216" t="s">
        <v>45</v>
      </c>
      <c r="M29" s="331"/>
      <c r="N29" s="216" t="s">
        <v>121</v>
      </c>
      <c r="O29" s="216" t="s">
        <v>84</v>
      </c>
    </row>
    <row r="30" spans="1:15" s="101" customFormat="1" ht="12.75">
      <c r="A30" s="253"/>
      <c r="B30" s="254">
        <v>1</v>
      </c>
      <c r="C30" s="254">
        <v>5</v>
      </c>
      <c r="D30" s="326">
        <v>0.3138888888888889</v>
      </c>
      <c r="E30" s="332" t="s">
        <v>110</v>
      </c>
      <c r="F30" s="216" t="s">
        <v>47</v>
      </c>
      <c r="G30" s="216"/>
      <c r="H30" s="216" t="s">
        <v>75</v>
      </c>
      <c r="I30" s="216" t="s">
        <v>46</v>
      </c>
      <c r="J30" s="216"/>
      <c r="K30" s="216" t="s">
        <v>80</v>
      </c>
      <c r="L30" s="216" t="s">
        <v>45</v>
      </c>
      <c r="M30" s="331"/>
      <c r="N30" s="216" t="s">
        <v>117</v>
      </c>
      <c r="O30" s="216" t="s">
        <v>89</v>
      </c>
    </row>
    <row r="31" spans="1:15" s="101" customFormat="1" ht="12.75">
      <c r="A31" s="253"/>
      <c r="B31" s="254">
        <v>1</v>
      </c>
      <c r="C31" s="254">
        <v>6</v>
      </c>
      <c r="D31" s="326">
        <v>0.3194444444444445</v>
      </c>
      <c r="E31" s="216" t="s">
        <v>119</v>
      </c>
      <c r="F31" s="216" t="s">
        <v>47</v>
      </c>
      <c r="G31" s="216"/>
      <c r="H31" s="216" t="s">
        <v>76</v>
      </c>
      <c r="I31" s="216" t="s">
        <v>46</v>
      </c>
      <c r="J31" s="216"/>
      <c r="K31" s="216" t="s">
        <v>78</v>
      </c>
      <c r="L31" s="216" t="s">
        <v>45</v>
      </c>
      <c r="M31" s="331"/>
      <c r="N31" s="216" t="s">
        <v>71</v>
      </c>
      <c r="O31" s="216" t="s">
        <v>43</v>
      </c>
    </row>
    <row r="32" spans="1:15" s="259" customFormat="1" ht="12.75">
      <c r="A32" s="206"/>
      <c r="B32" s="212"/>
      <c r="C32" s="212"/>
      <c r="D32" s="327"/>
      <c r="E32" s="213"/>
      <c r="F32" s="213"/>
      <c r="G32" s="213"/>
      <c r="H32" s="213"/>
      <c r="I32" s="213"/>
      <c r="J32" s="213"/>
      <c r="K32" s="213"/>
      <c r="L32" s="213"/>
      <c r="M32" s="258"/>
      <c r="N32" s="213"/>
      <c r="O32" s="213"/>
    </row>
    <row r="33" spans="1:15" s="259" customFormat="1" ht="12.75">
      <c r="A33" s="206"/>
      <c r="B33" s="212"/>
      <c r="C33" s="212"/>
      <c r="D33" s="327"/>
      <c r="E33" s="293"/>
      <c r="F33" s="293"/>
      <c r="G33" s="213"/>
      <c r="H33" s="294"/>
      <c r="I33" s="294"/>
      <c r="J33" s="213"/>
      <c r="K33" s="294"/>
      <c r="L33" s="293"/>
      <c r="M33" s="258"/>
      <c r="N33" s="294"/>
      <c r="O33" s="293"/>
    </row>
    <row r="34" spans="5:6" s="297" customFormat="1" ht="12.75">
      <c r="E34" s="294"/>
      <c r="F34" s="294"/>
    </row>
    <row r="35" spans="5:6" s="297" customFormat="1" ht="12.75">
      <c r="E35" s="294"/>
      <c r="F35" s="294"/>
    </row>
    <row r="36" spans="3:6" s="297" customFormat="1" ht="12.75">
      <c r="C36" s="353"/>
      <c r="D36" s="290"/>
      <c r="E36" s="290"/>
      <c r="F36" s="294"/>
    </row>
    <row r="37" spans="3:6" s="297" customFormat="1" ht="12.75">
      <c r="C37" s="353"/>
      <c r="D37" s="290"/>
      <c r="E37" s="290"/>
      <c r="F37" s="294"/>
    </row>
    <row r="38" spans="3:6" s="297" customFormat="1" ht="12.75">
      <c r="C38" s="353"/>
      <c r="D38" s="290"/>
      <c r="E38" s="290"/>
      <c r="F38" s="294"/>
    </row>
    <row r="39" spans="3:6" s="297" customFormat="1" ht="12.75">
      <c r="C39" s="353"/>
      <c r="D39" s="290"/>
      <c r="E39" s="290"/>
      <c r="F39" s="294"/>
    </row>
    <row r="40" spans="3:10" s="297" customFormat="1" ht="12.75">
      <c r="C40" s="353"/>
      <c r="D40" s="290"/>
      <c r="E40" s="290"/>
      <c r="G40" s="213"/>
      <c r="J40" s="213"/>
    </row>
    <row r="41" spans="3:15" s="297" customFormat="1" ht="12.75">
      <c r="C41" s="353"/>
      <c r="D41" s="290"/>
      <c r="E41" s="290"/>
      <c r="F41" s="213"/>
      <c r="G41" s="213"/>
      <c r="H41" s="213"/>
      <c r="I41" s="213"/>
      <c r="J41" s="213"/>
      <c r="K41" s="213"/>
      <c r="L41" s="213"/>
      <c r="N41" s="293"/>
      <c r="O41" s="293"/>
    </row>
    <row r="42" spans="3:15" s="297" customFormat="1" ht="12.75">
      <c r="C42" s="353"/>
      <c r="D42" s="290"/>
      <c r="E42" s="290"/>
      <c r="F42" s="213"/>
      <c r="G42" s="213"/>
      <c r="H42" s="213"/>
      <c r="I42" s="213"/>
      <c r="J42" s="213"/>
      <c r="K42" s="213"/>
      <c r="L42" s="213"/>
      <c r="N42" s="293"/>
      <c r="O42" s="293"/>
    </row>
    <row r="43" spans="3:15" s="297" customFormat="1" ht="12.75">
      <c r="C43" s="353"/>
      <c r="D43" s="290"/>
      <c r="E43" s="290"/>
      <c r="F43" s="213"/>
      <c r="G43" s="213"/>
      <c r="H43" s="213"/>
      <c r="I43" s="213"/>
      <c r="J43" s="213"/>
      <c r="K43" s="213"/>
      <c r="L43" s="213"/>
      <c r="N43" s="293"/>
      <c r="O43" s="293"/>
    </row>
    <row r="44" spans="3:15" s="297" customFormat="1" ht="12.75">
      <c r="C44" s="353"/>
      <c r="D44" s="290"/>
      <c r="E44" s="290"/>
      <c r="F44" s="213"/>
      <c r="G44" s="213"/>
      <c r="H44" s="213"/>
      <c r="I44" s="213"/>
      <c r="J44" s="213"/>
      <c r="K44" s="213"/>
      <c r="L44" s="213"/>
      <c r="N44" s="293"/>
      <c r="O44" s="293"/>
    </row>
    <row r="45" spans="3:15" s="297" customFormat="1" ht="12.75">
      <c r="C45" s="353"/>
      <c r="D45" s="290"/>
      <c r="E45" s="290"/>
      <c r="F45" s="213"/>
      <c r="G45" s="213"/>
      <c r="H45" s="213"/>
      <c r="I45" s="213"/>
      <c r="J45" s="213"/>
      <c r="K45" s="213"/>
      <c r="L45" s="213"/>
      <c r="N45" s="294"/>
      <c r="O45" s="294"/>
    </row>
    <row r="46" spans="3:15" s="297" customFormat="1" ht="12.75">
      <c r="C46" s="353"/>
      <c r="D46" s="290"/>
      <c r="E46" s="290"/>
      <c r="F46" s="213"/>
      <c r="G46" s="213"/>
      <c r="H46" s="213"/>
      <c r="I46" s="213"/>
      <c r="J46" s="213"/>
      <c r="K46" s="213"/>
      <c r="L46" s="213"/>
      <c r="N46" s="294"/>
      <c r="O46" s="293"/>
    </row>
    <row r="47" spans="3:10" s="297" customFormat="1" ht="12.75">
      <c r="C47" s="353"/>
      <c r="D47" s="290"/>
      <c r="E47" s="290"/>
      <c r="G47" s="213"/>
      <c r="J47" s="213"/>
    </row>
    <row r="48" spans="3:5" s="297" customFormat="1" ht="12.75">
      <c r="C48" s="353"/>
      <c r="D48" s="290"/>
      <c r="E48" s="290"/>
    </row>
    <row r="49" spans="3:5" s="297" customFormat="1" ht="12.75">
      <c r="C49" s="353"/>
      <c r="D49" s="290"/>
      <c r="E49" s="290"/>
    </row>
    <row r="50" spans="3:5" s="297" customFormat="1" ht="12.75">
      <c r="C50" s="353"/>
      <c r="D50" s="290"/>
      <c r="E50" s="290"/>
    </row>
    <row r="51" spans="3:5" s="297" customFormat="1" ht="12.75">
      <c r="C51" s="353"/>
      <c r="D51" s="290"/>
      <c r="E51" s="290"/>
    </row>
    <row r="52" spans="3:5" s="297" customFormat="1" ht="12.75">
      <c r="C52" s="353"/>
      <c r="D52" s="290"/>
      <c r="E52" s="290"/>
    </row>
    <row r="53" spans="3:5" s="297" customFormat="1" ht="12.75">
      <c r="C53" s="353"/>
      <c r="D53" s="290"/>
      <c r="E53" s="290"/>
    </row>
    <row r="54" spans="3:5" s="297" customFormat="1" ht="12.75">
      <c r="C54" s="353"/>
      <c r="D54" s="290"/>
      <c r="E54" s="290"/>
    </row>
    <row r="55" spans="3:5" s="297" customFormat="1" ht="12.75">
      <c r="C55" s="353"/>
      <c r="D55" s="290"/>
      <c r="E55" s="290"/>
    </row>
    <row r="56" spans="3:5" s="297" customFormat="1" ht="12.75">
      <c r="C56" s="353"/>
      <c r="D56" s="290"/>
      <c r="E56" s="290"/>
    </row>
    <row r="57" spans="3:5" s="297" customFormat="1" ht="12.75">
      <c r="C57" s="353"/>
      <c r="D57" s="290"/>
      <c r="E57" s="290"/>
    </row>
    <row r="58" spans="3:5" s="297" customFormat="1" ht="12.75">
      <c r="C58" s="353"/>
      <c r="D58" s="290"/>
      <c r="E58" s="290"/>
    </row>
    <row r="59" spans="3:5" s="297" customFormat="1" ht="12.75">
      <c r="C59" s="353"/>
      <c r="D59" s="290"/>
      <c r="E59" s="290"/>
    </row>
    <row r="60" s="297" customFormat="1" ht="12.75"/>
    <row r="61" s="297" customFormat="1" ht="12.75"/>
    <row r="62" s="297" customFormat="1" ht="12.75"/>
  </sheetData>
  <sheetProtection/>
  <mergeCells count="6">
    <mergeCell ref="B3:L3"/>
    <mergeCell ref="B4:L4"/>
    <mergeCell ref="B5:L5"/>
    <mergeCell ref="B22:O22"/>
    <mergeCell ref="B23:O23"/>
    <mergeCell ref="B21:O21"/>
  </mergeCells>
  <printOptions/>
  <pageMargins left="0.5" right="0.5" top="0.5" bottom="0.5" header="0.5" footer="0.5"/>
  <pageSetup fitToHeight="1" fitToWidth="1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4:O44"/>
  <sheetViews>
    <sheetView zoomScalePageLayoutView="0" workbookViewId="0" topLeftCell="A1">
      <selection activeCell="C30" sqref="C30:C31"/>
    </sheetView>
  </sheetViews>
  <sheetFormatPr defaultColWidth="11.00390625" defaultRowHeight="12.75"/>
  <cols>
    <col min="1" max="1" width="6.25390625" style="0" customWidth="1"/>
    <col min="2" max="2" width="5.25390625" style="1" bestFit="1" customWidth="1"/>
    <col min="3" max="3" width="15.625" style="95" bestFit="1" customWidth="1"/>
    <col min="4" max="4" width="12.25390625" style="95" bestFit="1" customWidth="1"/>
    <col min="5" max="6" width="9.625" style="277" customWidth="1"/>
    <col min="7" max="7" width="7.75390625" style="96" bestFit="1" customWidth="1"/>
    <col min="8" max="8" width="12.75390625" style="95" bestFit="1" customWidth="1"/>
    <col min="9" max="9" width="9.375" style="95" bestFit="1" customWidth="1"/>
    <col min="10" max="12" width="11.00390625" style="0" customWidth="1"/>
    <col min="13" max="13" width="14.875" style="0" bestFit="1" customWidth="1"/>
    <col min="14" max="14" width="9.25390625" style="0" bestFit="1" customWidth="1"/>
    <col min="15" max="15" width="2.375" style="0" bestFit="1" customWidth="1"/>
  </cols>
  <sheetData>
    <row r="4" spans="2:11" ht="12.75">
      <c r="B4" s="97"/>
      <c r="C4" s="26" t="s">
        <v>29</v>
      </c>
      <c r="J4" s="16"/>
      <c r="K4" s="16"/>
    </row>
    <row r="6" spans="1:15" ht="12.75" customHeight="1">
      <c r="A6" s="106" t="s">
        <v>44</v>
      </c>
      <c r="B6" s="98">
        <v>1</v>
      </c>
      <c r="C6" s="230" t="s">
        <v>48</v>
      </c>
      <c r="D6" s="230" t="s">
        <v>45</v>
      </c>
      <c r="E6" s="279">
        <v>86.8</v>
      </c>
      <c r="F6" s="279">
        <v>12.8</v>
      </c>
      <c r="G6" s="231">
        <v>12</v>
      </c>
      <c r="H6" s="232" t="s">
        <v>55</v>
      </c>
      <c r="I6" s="232" t="s">
        <v>56</v>
      </c>
      <c r="J6" s="251" t="s">
        <v>57</v>
      </c>
      <c r="K6" s="251" t="s">
        <v>58</v>
      </c>
      <c r="M6" s="230" t="s">
        <v>78</v>
      </c>
      <c r="N6" s="230" t="s">
        <v>45</v>
      </c>
      <c r="O6" s="231"/>
    </row>
    <row r="7" spans="1:15" ht="12.75" customHeight="1">
      <c r="A7" s="106" t="s">
        <v>44</v>
      </c>
      <c r="B7" s="98">
        <v>2</v>
      </c>
      <c r="C7" s="230" t="s">
        <v>49</v>
      </c>
      <c r="D7" s="230" t="s">
        <v>45</v>
      </c>
      <c r="E7" s="279">
        <v>88.3</v>
      </c>
      <c r="F7" s="279">
        <v>15.4</v>
      </c>
      <c r="G7" s="231">
        <v>11</v>
      </c>
      <c r="H7" s="232" t="s">
        <v>55</v>
      </c>
      <c r="I7" s="232" t="s">
        <v>56</v>
      </c>
      <c r="J7" s="251" t="s">
        <v>57</v>
      </c>
      <c r="K7" s="251" t="s">
        <v>58</v>
      </c>
      <c r="M7" s="230" t="s">
        <v>79</v>
      </c>
      <c r="N7" s="230" t="s">
        <v>45</v>
      </c>
      <c r="O7" s="231"/>
    </row>
    <row r="8" spans="1:15" ht="12.75" customHeight="1">
      <c r="A8" s="106" t="s">
        <v>44</v>
      </c>
      <c r="B8" s="98">
        <v>3</v>
      </c>
      <c r="C8" s="230" t="s">
        <v>50</v>
      </c>
      <c r="D8" s="230" t="s">
        <v>45</v>
      </c>
      <c r="E8" s="279">
        <v>89.7</v>
      </c>
      <c r="F8" s="279">
        <v>17</v>
      </c>
      <c r="G8" s="231">
        <v>9</v>
      </c>
      <c r="H8" s="232" t="s">
        <v>55</v>
      </c>
      <c r="I8" s="232" t="s">
        <v>56</v>
      </c>
      <c r="J8" s="251" t="s">
        <v>57</v>
      </c>
      <c r="K8" s="251" t="s">
        <v>58</v>
      </c>
      <c r="M8" s="230" t="s">
        <v>80</v>
      </c>
      <c r="N8" s="230" t="s">
        <v>45</v>
      </c>
      <c r="O8" s="231"/>
    </row>
    <row r="9" spans="1:15" ht="12.75" customHeight="1">
      <c r="A9" s="106" t="s">
        <v>44</v>
      </c>
      <c r="B9" s="98">
        <v>4</v>
      </c>
      <c r="C9" s="232" t="s">
        <v>51</v>
      </c>
      <c r="D9" s="230" t="s">
        <v>45</v>
      </c>
      <c r="E9" s="279">
        <v>91.3</v>
      </c>
      <c r="F9" s="279">
        <v>18.3</v>
      </c>
      <c r="G9" s="231">
        <v>12</v>
      </c>
      <c r="H9" s="232" t="s">
        <v>55</v>
      </c>
      <c r="I9" s="232" t="s">
        <v>56</v>
      </c>
      <c r="J9" s="251" t="s">
        <v>57</v>
      </c>
      <c r="K9" s="251" t="s">
        <v>58</v>
      </c>
      <c r="M9" s="232" t="s">
        <v>81</v>
      </c>
      <c r="N9" s="230" t="s">
        <v>45</v>
      </c>
      <c r="O9" s="231"/>
    </row>
    <row r="10" spans="1:15" ht="12.75" customHeight="1">
      <c r="A10" s="106" t="s">
        <v>44</v>
      </c>
      <c r="B10" s="98">
        <v>5</v>
      </c>
      <c r="C10" s="232" t="s">
        <v>52</v>
      </c>
      <c r="D10" s="230" t="s">
        <v>45</v>
      </c>
      <c r="E10" s="279">
        <v>99.2</v>
      </c>
      <c r="F10" s="279">
        <v>27.4</v>
      </c>
      <c r="G10" s="231">
        <v>12</v>
      </c>
      <c r="H10" s="232" t="s">
        <v>55</v>
      </c>
      <c r="I10" s="232" t="s">
        <v>56</v>
      </c>
      <c r="J10" s="251" t="s">
        <v>57</v>
      </c>
      <c r="K10" s="251" t="s">
        <v>58</v>
      </c>
      <c r="M10" s="232" t="s">
        <v>82</v>
      </c>
      <c r="N10" s="230" t="s">
        <v>45</v>
      </c>
      <c r="O10" s="231"/>
    </row>
    <row r="11" spans="1:15" ht="12.75" customHeight="1">
      <c r="A11" s="106" t="s">
        <v>44</v>
      </c>
      <c r="B11" s="98">
        <v>6</v>
      </c>
      <c r="C11" s="232" t="s">
        <v>53</v>
      </c>
      <c r="D11" s="230" t="s">
        <v>45</v>
      </c>
      <c r="E11" s="279">
        <v>102.8</v>
      </c>
      <c r="F11" s="279">
        <v>30.8</v>
      </c>
      <c r="G11" s="231">
        <v>11</v>
      </c>
      <c r="H11" s="232" t="s">
        <v>55</v>
      </c>
      <c r="I11" s="232" t="s">
        <v>56</v>
      </c>
      <c r="J11" s="251" t="s">
        <v>57</v>
      </c>
      <c r="K11" s="251" t="s">
        <v>58</v>
      </c>
      <c r="M11" s="232" t="s">
        <v>83</v>
      </c>
      <c r="N11" s="230" t="s">
        <v>45</v>
      </c>
      <c r="O11" s="231"/>
    </row>
    <row r="12" spans="1:15" ht="12.75" customHeight="1">
      <c r="A12" s="106" t="s">
        <v>44</v>
      </c>
      <c r="B12" s="102" t="s">
        <v>30</v>
      </c>
      <c r="C12" s="237" t="s">
        <v>54</v>
      </c>
      <c r="D12" s="237" t="s">
        <v>45</v>
      </c>
      <c r="E12" s="280">
        <v>107.3</v>
      </c>
      <c r="F12" s="280">
        <v>35.7</v>
      </c>
      <c r="G12" s="238">
        <v>9</v>
      </c>
      <c r="H12" s="239" t="s">
        <v>55</v>
      </c>
      <c r="I12" s="244" t="s">
        <v>56</v>
      </c>
      <c r="J12" s="264" t="s">
        <v>57</v>
      </c>
      <c r="K12" s="264" t="s">
        <v>58</v>
      </c>
      <c r="M12" s="237" t="s">
        <v>116</v>
      </c>
      <c r="N12" s="237" t="s">
        <v>45</v>
      </c>
      <c r="O12" s="238"/>
    </row>
    <row r="13" spans="1:15" ht="12.75" customHeight="1">
      <c r="A13" s="106" t="s">
        <v>44</v>
      </c>
      <c r="B13" s="98">
        <v>1</v>
      </c>
      <c r="C13" s="230" t="s">
        <v>59</v>
      </c>
      <c r="D13" s="230" t="s">
        <v>46</v>
      </c>
      <c r="E13" s="283">
        <v>80.3</v>
      </c>
      <c r="F13" s="283">
        <v>7.8</v>
      </c>
      <c r="G13" s="231">
        <v>12</v>
      </c>
      <c r="H13" s="232" t="s">
        <v>66</v>
      </c>
      <c r="I13" s="232" t="s">
        <v>67</v>
      </c>
      <c r="J13" s="251" t="s">
        <v>68</v>
      </c>
      <c r="K13" s="251" t="s">
        <v>69</v>
      </c>
      <c r="M13" s="230" t="s">
        <v>72</v>
      </c>
      <c r="N13" s="230" t="s">
        <v>46</v>
      </c>
      <c r="O13" s="231"/>
    </row>
    <row r="14" spans="1:15" ht="12.75" customHeight="1">
      <c r="A14" s="106" t="s">
        <v>44</v>
      </c>
      <c r="B14" s="98">
        <v>2</v>
      </c>
      <c r="C14" s="230" t="s">
        <v>60</v>
      </c>
      <c r="D14" s="230" t="s">
        <v>46</v>
      </c>
      <c r="E14" s="283">
        <v>82.3</v>
      </c>
      <c r="F14" s="283">
        <v>9.6</v>
      </c>
      <c r="G14" s="231">
        <v>12</v>
      </c>
      <c r="H14" s="232" t="s">
        <v>66</v>
      </c>
      <c r="I14" s="232" t="s">
        <v>67</v>
      </c>
      <c r="J14" s="251" t="s">
        <v>68</v>
      </c>
      <c r="K14" s="251" t="s">
        <v>69</v>
      </c>
      <c r="M14" s="230" t="s">
        <v>73</v>
      </c>
      <c r="N14" s="230" t="s">
        <v>46</v>
      </c>
      <c r="O14" s="231"/>
    </row>
    <row r="15" spans="1:15" ht="12.75" customHeight="1">
      <c r="A15" s="106" t="s">
        <v>44</v>
      </c>
      <c r="B15" s="98">
        <v>3</v>
      </c>
      <c r="C15" s="230" t="s">
        <v>61</v>
      </c>
      <c r="D15" s="230" t="s">
        <v>46</v>
      </c>
      <c r="E15" s="283">
        <v>82.2</v>
      </c>
      <c r="F15" s="283">
        <v>10.4</v>
      </c>
      <c r="G15" s="231">
        <v>9</v>
      </c>
      <c r="H15" s="232" t="s">
        <v>66</v>
      </c>
      <c r="I15" s="232" t="s">
        <v>67</v>
      </c>
      <c r="J15" s="251" t="s">
        <v>68</v>
      </c>
      <c r="K15" s="251" t="s">
        <v>69</v>
      </c>
      <c r="M15" s="230" t="s">
        <v>74</v>
      </c>
      <c r="N15" s="230" t="s">
        <v>46</v>
      </c>
      <c r="O15" s="231"/>
    </row>
    <row r="16" spans="1:15" ht="12.75" customHeight="1">
      <c r="A16" s="106" t="s">
        <v>44</v>
      </c>
      <c r="B16" s="98">
        <v>4</v>
      </c>
      <c r="C16" s="230" t="s">
        <v>62</v>
      </c>
      <c r="D16" s="230" t="s">
        <v>46</v>
      </c>
      <c r="E16" s="283">
        <v>86.4</v>
      </c>
      <c r="F16" s="283">
        <v>14.6</v>
      </c>
      <c r="G16" s="231">
        <v>9</v>
      </c>
      <c r="H16" s="232" t="s">
        <v>66</v>
      </c>
      <c r="I16" s="232" t="s">
        <v>67</v>
      </c>
      <c r="J16" s="251" t="s">
        <v>68</v>
      </c>
      <c r="K16" s="251" t="s">
        <v>69</v>
      </c>
      <c r="M16" s="230" t="s">
        <v>75</v>
      </c>
      <c r="N16" s="230" t="s">
        <v>46</v>
      </c>
      <c r="O16" s="231"/>
    </row>
    <row r="17" spans="1:15" ht="12.75" customHeight="1">
      <c r="A17" s="106" t="s">
        <v>44</v>
      </c>
      <c r="B17" s="98">
        <v>5</v>
      </c>
      <c r="C17" s="230" t="s">
        <v>63</v>
      </c>
      <c r="D17" s="230" t="s">
        <v>46</v>
      </c>
      <c r="E17" s="283">
        <v>81</v>
      </c>
      <c r="F17" s="283">
        <v>9.3</v>
      </c>
      <c r="G17" s="231">
        <v>10</v>
      </c>
      <c r="H17" s="232" t="s">
        <v>66</v>
      </c>
      <c r="I17" s="232" t="s">
        <v>67</v>
      </c>
      <c r="J17" s="251" t="s">
        <v>68</v>
      </c>
      <c r="K17" s="251" t="s">
        <v>69</v>
      </c>
      <c r="M17" s="230" t="s">
        <v>76</v>
      </c>
      <c r="N17" s="230" t="s">
        <v>46</v>
      </c>
      <c r="O17" s="231"/>
    </row>
    <row r="18" spans="1:15" ht="12.75" customHeight="1">
      <c r="A18" s="106" t="s">
        <v>44</v>
      </c>
      <c r="B18" s="98">
        <v>6</v>
      </c>
      <c r="C18" s="252" t="s">
        <v>64</v>
      </c>
      <c r="D18" s="230" t="s">
        <v>46</v>
      </c>
      <c r="E18" s="283">
        <v>84.5</v>
      </c>
      <c r="F18" s="283">
        <v>13</v>
      </c>
      <c r="G18" s="231">
        <v>9</v>
      </c>
      <c r="H18" s="232" t="s">
        <v>66</v>
      </c>
      <c r="I18" s="232" t="s">
        <v>67</v>
      </c>
      <c r="J18" s="251" t="s">
        <v>68</v>
      </c>
      <c r="K18" s="251" t="s">
        <v>69</v>
      </c>
      <c r="M18" s="252" t="s">
        <v>77</v>
      </c>
      <c r="N18" s="230" t="s">
        <v>46</v>
      </c>
      <c r="O18" s="231"/>
    </row>
    <row r="19" spans="1:15" ht="12.75" customHeight="1">
      <c r="A19" s="106" t="s">
        <v>44</v>
      </c>
      <c r="B19" s="240" t="s">
        <v>30</v>
      </c>
      <c r="C19" s="241" t="s">
        <v>65</v>
      </c>
      <c r="D19" s="242" t="s">
        <v>46</v>
      </c>
      <c r="E19" s="284">
        <v>84</v>
      </c>
      <c r="F19" s="284">
        <v>12</v>
      </c>
      <c r="G19" s="243">
        <v>10</v>
      </c>
      <c r="H19" s="244" t="s">
        <v>66</v>
      </c>
      <c r="I19" s="244" t="s">
        <v>67</v>
      </c>
      <c r="J19" s="264" t="s">
        <v>68</v>
      </c>
      <c r="K19" s="264" t="s">
        <v>69</v>
      </c>
      <c r="M19" s="241" t="s">
        <v>118</v>
      </c>
      <c r="N19" s="242" t="s">
        <v>46</v>
      </c>
      <c r="O19" s="266"/>
    </row>
    <row r="20" spans="1:15" ht="12.75" customHeight="1">
      <c r="A20" s="106" t="s">
        <v>44</v>
      </c>
      <c r="B20" s="98">
        <v>1</v>
      </c>
      <c r="C20" s="230" t="s">
        <v>101</v>
      </c>
      <c r="D20" s="230" t="s">
        <v>47</v>
      </c>
      <c r="E20" s="283">
        <v>73.7</v>
      </c>
      <c r="F20" s="283">
        <v>1.6</v>
      </c>
      <c r="G20" s="231">
        <v>10</v>
      </c>
      <c r="H20" s="232" t="s">
        <v>90</v>
      </c>
      <c r="I20" s="232" t="s">
        <v>108</v>
      </c>
      <c r="J20" s="251" t="s">
        <v>109</v>
      </c>
      <c r="K20" s="251"/>
      <c r="M20" s="230" t="s">
        <v>119</v>
      </c>
      <c r="N20" s="230" t="s">
        <v>47</v>
      </c>
      <c r="O20" s="231"/>
    </row>
    <row r="21" spans="1:15" ht="12.75" customHeight="1">
      <c r="A21" s="106" t="s">
        <v>44</v>
      </c>
      <c r="B21" s="98">
        <v>2</v>
      </c>
      <c r="C21" s="230" t="s">
        <v>102</v>
      </c>
      <c r="D21" s="230" t="s">
        <v>47</v>
      </c>
      <c r="E21" s="283">
        <v>79</v>
      </c>
      <c r="F21" s="283">
        <v>4.6</v>
      </c>
      <c r="G21" s="231">
        <v>10</v>
      </c>
      <c r="H21" s="232" t="s">
        <v>90</v>
      </c>
      <c r="I21" s="232" t="s">
        <v>108</v>
      </c>
      <c r="J21" s="251" t="s">
        <v>109</v>
      </c>
      <c r="K21" s="251"/>
      <c r="M21" s="230" t="s">
        <v>120</v>
      </c>
      <c r="N21" s="230" t="s">
        <v>47</v>
      </c>
      <c r="O21" s="231"/>
    </row>
    <row r="22" spans="1:15" ht="12.75" customHeight="1">
      <c r="A22" s="106" t="s">
        <v>44</v>
      </c>
      <c r="B22" s="98">
        <v>3</v>
      </c>
      <c r="C22" s="230" t="s">
        <v>103</v>
      </c>
      <c r="D22" s="230" t="s">
        <v>47</v>
      </c>
      <c r="E22" s="283">
        <v>80.2</v>
      </c>
      <c r="F22" s="283">
        <v>8</v>
      </c>
      <c r="G22" s="231">
        <v>12</v>
      </c>
      <c r="H22" s="232" t="s">
        <v>90</v>
      </c>
      <c r="I22" s="232" t="s">
        <v>108</v>
      </c>
      <c r="J22" s="251" t="s">
        <v>109</v>
      </c>
      <c r="K22" s="251"/>
      <c r="M22" s="230" t="s">
        <v>110</v>
      </c>
      <c r="N22" s="230" t="s">
        <v>47</v>
      </c>
      <c r="O22" s="231"/>
    </row>
    <row r="23" spans="1:15" ht="12.75" customHeight="1">
      <c r="A23" s="106" t="s">
        <v>44</v>
      </c>
      <c r="B23" s="98">
        <v>4</v>
      </c>
      <c r="C23" s="230" t="s">
        <v>104</v>
      </c>
      <c r="D23" s="230" t="s">
        <v>47</v>
      </c>
      <c r="E23" s="283">
        <v>81</v>
      </c>
      <c r="F23" s="283">
        <v>9.8</v>
      </c>
      <c r="G23" s="231">
        <v>12</v>
      </c>
      <c r="H23" s="232" t="s">
        <v>90</v>
      </c>
      <c r="I23" s="232" t="s">
        <v>108</v>
      </c>
      <c r="J23" s="251" t="s">
        <v>109</v>
      </c>
      <c r="K23" s="251"/>
      <c r="M23" s="230" t="s">
        <v>111</v>
      </c>
      <c r="N23" s="230" t="s">
        <v>47</v>
      </c>
      <c r="O23" s="231"/>
    </row>
    <row r="24" spans="1:15" ht="12.75" customHeight="1">
      <c r="A24" s="106" t="s">
        <v>44</v>
      </c>
      <c r="B24" s="98">
        <v>5</v>
      </c>
      <c r="C24" s="230" t="s">
        <v>105</v>
      </c>
      <c r="D24" s="230" t="s">
        <v>47</v>
      </c>
      <c r="E24" s="283">
        <v>86.8</v>
      </c>
      <c r="F24" s="283">
        <v>13.8</v>
      </c>
      <c r="G24" s="231">
        <v>11</v>
      </c>
      <c r="H24" s="232" t="s">
        <v>90</v>
      </c>
      <c r="I24" s="232" t="s">
        <v>108</v>
      </c>
      <c r="J24" s="251" t="s">
        <v>109</v>
      </c>
      <c r="K24" s="251"/>
      <c r="M24" s="230" t="s">
        <v>113</v>
      </c>
      <c r="N24" s="230" t="s">
        <v>47</v>
      </c>
      <c r="O24" s="231"/>
    </row>
    <row r="25" spans="1:15" ht="12.75" customHeight="1">
      <c r="A25" s="106" t="s">
        <v>44</v>
      </c>
      <c r="B25" s="98">
        <v>6</v>
      </c>
      <c r="C25" s="252" t="s">
        <v>106</v>
      </c>
      <c r="D25" s="230" t="s">
        <v>47</v>
      </c>
      <c r="E25" s="283">
        <v>90</v>
      </c>
      <c r="F25" s="283">
        <v>19</v>
      </c>
      <c r="G25" s="231">
        <v>11</v>
      </c>
      <c r="H25" s="232" t="s">
        <v>90</v>
      </c>
      <c r="I25" s="232" t="s">
        <v>108</v>
      </c>
      <c r="J25" s="251" t="s">
        <v>109</v>
      </c>
      <c r="K25" s="251"/>
      <c r="M25" s="252" t="s">
        <v>114</v>
      </c>
      <c r="N25" s="230" t="s">
        <v>47</v>
      </c>
      <c r="O25" s="231"/>
    </row>
    <row r="26" spans="1:15" ht="12.75" customHeight="1">
      <c r="A26" s="106" t="s">
        <v>44</v>
      </c>
      <c r="B26" s="240" t="s">
        <v>30</v>
      </c>
      <c r="C26" s="241" t="s">
        <v>107</v>
      </c>
      <c r="D26" s="242" t="s">
        <v>47</v>
      </c>
      <c r="E26" s="284">
        <v>86</v>
      </c>
      <c r="F26" s="284">
        <v>14.5</v>
      </c>
      <c r="G26" s="266">
        <v>12</v>
      </c>
      <c r="H26" s="292" t="s">
        <v>90</v>
      </c>
      <c r="I26" s="292" t="s">
        <v>108</v>
      </c>
      <c r="J26" s="251" t="s">
        <v>109</v>
      </c>
      <c r="K26" s="262"/>
      <c r="M26" s="241" t="s">
        <v>112</v>
      </c>
      <c r="N26" s="242" t="s">
        <v>47</v>
      </c>
      <c r="O26" s="266"/>
    </row>
    <row r="27" spans="1:15" ht="12.75" customHeight="1">
      <c r="A27" s="106" t="s">
        <v>44</v>
      </c>
      <c r="B27" s="233" t="s">
        <v>37</v>
      </c>
      <c r="C27" s="234" t="s">
        <v>38</v>
      </c>
      <c r="D27" s="234" t="s">
        <v>43</v>
      </c>
      <c r="E27" s="278">
        <v>78.8</v>
      </c>
      <c r="F27" s="278">
        <v>5.4</v>
      </c>
      <c r="G27" s="235">
        <v>12</v>
      </c>
      <c r="H27" s="236" t="s">
        <v>39</v>
      </c>
      <c r="I27" s="236" t="s">
        <v>40</v>
      </c>
      <c r="J27" s="250" t="s">
        <v>41</v>
      </c>
      <c r="K27" s="250" t="s">
        <v>42</v>
      </c>
      <c r="M27" s="234" t="s">
        <v>71</v>
      </c>
      <c r="N27" s="234" t="s">
        <v>43</v>
      </c>
      <c r="O27" s="235"/>
    </row>
    <row r="28" spans="1:15" ht="12.75" customHeight="1">
      <c r="A28" s="106" t="s">
        <v>44</v>
      </c>
      <c r="B28" s="273" t="s">
        <v>37</v>
      </c>
      <c r="C28" s="274" t="s">
        <v>95</v>
      </c>
      <c r="D28" s="274" t="s">
        <v>89</v>
      </c>
      <c r="E28" s="281">
        <v>81.3</v>
      </c>
      <c r="F28" s="281">
        <v>9.4</v>
      </c>
      <c r="G28" s="275">
        <v>9</v>
      </c>
      <c r="H28" s="271" t="s">
        <v>97</v>
      </c>
      <c r="I28" s="271" t="s">
        <v>98</v>
      </c>
      <c r="J28" s="272" t="s">
        <v>99</v>
      </c>
      <c r="K28" s="272" t="s">
        <v>100</v>
      </c>
      <c r="M28" s="274" t="s">
        <v>117</v>
      </c>
      <c r="N28" s="274" t="s">
        <v>89</v>
      </c>
      <c r="O28" s="275"/>
    </row>
    <row r="29" spans="1:15" ht="12.75" customHeight="1">
      <c r="A29" s="106" t="s">
        <v>44</v>
      </c>
      <c r="B29" s="273" t="s">
        <v>37</v>
      </c>
      <c r="C29" s="276" t="s">
        <v>96</v>
      </c>
      <c r="D29" s="274" t="s">
        <v>89</v>
      </c>
      <c r="E29" s="282">
        <v>100.5</v>
      </c>
      <c r="F29" s="282">
        <v>27.8</v>
      </c>
      <c r="G29" s="275">
        <v>11</v>
      </c>
      <c r="H29" s="271" t="s">
        <v>97</v>
      </c>
      <c r="I29" s="271" t="s">
        <v>98</v>
      </c>
      <c r="J29" s="272" t="s">
        <v>99</v>
      </c>
      <c r="K29" s="272" t="s">
        <v>100</v>
      </c>
      <c r="M29" s="276" t="s">
        <v>96</v>
      </c>
      <c r="N29" s="274" t="s">
        <v>89</v>
      </c>
      <c r="O29" s="275"/>
    </row>
    <row r="30" spans="1:15" ht="12.75" customHeight="1">
      <c r="A30" s="106" t="s">
        <v>44</v>
      </c>
      <c r="B30" s="265" t="s">
        <v>70</v>
      </c>
      <c r="C30" s="230" t="s">
        <v>85</v>
      </c>
      <c r="D30" s="230" t="s">
        <v>84</v>
      </c>
      <c r="E30" s="279">
        <v>87.7</v>
      </c>
      <c r="F30" s="279">
        <v>14.4</v>
      </c>
      <c r="G30" s="231">
        <v>10</v>
      </c>
      <c r="H30" s="232" t="s">
        <v>87</v>
      </c>
      <c r="I30" s="232" t="s">
        <v>88</v>
      </c>
      <c r="J30" s="262"/>
      <c r="K30" s="262"/>
      <c r="M30" s="230" t="s">
        <v>121</v>
      </c>
      <c r="N30" s="230" t="s">
        <v>84</v>
      </c>
      <c r="O30" s="231"/>
    </row>
    <row r="31" spans="1:15" ht="12.75" customHeight="1">
      <c r="A31" s="106" t="s">
        <v>44</v>
      </c>
      <c r="B31" s="265" t="s">
        <v>70</v>
      </c>
      <c r="C31" s="230" t="s">
        <v>86</v>
      </c>
      <c r="D31" s="230" t="s">
        <v>84</v>
      </c>
      <c r="E31" s="279">
        <v>91.3</v>
      </c>
      <c r="F31" s="279">
        <v>18.2</v>
      </c>
      <c r="G31" s="231">
        <v>10</v>
      </c>
      <c r="H31" s="232" t="s">
        <v>87</v>
      </c>
      <c r="I31" s="232" t="s">
        <v>88</v>
      </c>
      <c r="J31" s="262"/>
      <c r="K31" s="262"/>
      <c r="M31" s="230" t="s">
        <v>122</v>
      </c>
      <c r="N31" s="230" t="s">
        <v>84</v>
      </c>
      <c r="O31" s="231"/>
    </row>
    <row r="32" spans="1:15" ht="12.75" customHeight="1">
      <c r="A32" s="106" t="s">
        <v>44</v>
      </c>
      <c r="B32" s="267" t="s">
        <v>70</v>
      </c>
      <c r="C32" s="268" t="s">
        <v>92</v>
      </c>
      <c r="D32" s="268" t="s">
        <v>91</v>
      </c>
      <c r="E32" s="285">
        <v>97.2</v>
      </c>
      <c r="F32" s="285">
        <v>22</v>
      </c>
      <c r="G32" s="269">
        <v>11</v>
      </c>
      <c r="H32" s="270" t="s">
        <v>93</v>
      </c>
      <c r="I32" s="270" t="s">
        <v>94</v>
      </c>
      <c r="J32" s="263"/>
      <c r="K32" s="262"/>
      <c r="M32" s="268" t="s">
        <v>115</v>
      </c>
      <c r="N32" s="268" t="s">
        <v>91</v>
      </c>
      <c r="O32" s="269"/>
    </row>
    <row r="33" spans="1:10" ht="16.5">
      <c r="A33" s="106"/>
      <c r="B33" s="103"/>
      <c r="C33" s="104"/>
      <c r="D33" s="104"/>
      <c r="E33" s="288"/>
      <c r="F33" s="289"/>
      <c r="G33" s="247"/>
      <c r="H33" s="248"/>
      <c r="I33" s="248"/>
      <c r="J33" s="78"/>
    </row>
    <row r="34" spans="1:10" ht="16.5">
      <c r="A34" s="106"/>
      <c r="B34" s="103"/>
      <c r="C34" s="104"/>
      <c r="D34" s="104"/>
      <c r="E34" s="286"/>
      <c r="F34" s="287"/>
      <c r="G34" s="247"/>
      <c r="H34" s="248"/>
      <c r="I34" s="248"/>
      <c r="J34" s="78"/>
    </row>
    <row r="35" spans="1:10" ht="16.5">
      <c r="A35" s="106"/>
      <c r="B35" s="103"/>
      <c r="C35" s="104"/>
      <c r="D35" s="104"/>
      <c r="E35" s="286"/>
      <c r="F35" s="287"/>
      <c r="G35" s="247"/>
      <c r="H35" s="248"/>
      <c r="I35" s="248"/>
      <c r="J35" s="78"/>
    </row>
    <row r="36" spans="1:10" ht="16.5">
      <c r="A36" s="106"/>
      <c r="B36" s="103"/>
      <c r="C36" s="249"/>
      <c r="D36" s="249"/>
      <c r="E36" s="290"/>
      <c r="F36" s="291"/>
      <c r="G36" s="245"/>
      <c r="H36" s="246"/>
      <c r="I36" s="248"/>
      <c r="J36" s="78"/>
    </row>
    <row r="37" spans="3:6" ht="12.75">
      <c r="C37" s="99"/>
      <c r="D37" s="99"/>
      <c r="E37" s="25"/>
      <c r="F37" s="25"/>
    </row>
    <row r="38" spans="3:4" ht="12.75">
      <c r="C38" s="99"/>
      <c r="D38" s="99"/>
    </row>
    <row r="39" spans="3:4" ht="12.75">
      <c r="C39" s="99"/>
      <c r="D39" s="99"/>
    </row>
    <row r="40" spans="3:4" ht="12.75">
      <c r="C40" s="99"/>
      <c r="D40" s="99"/>
    </row>
    <row r="41" spans="3:4" ht="12.75">
      <c r="C41" s="99"/>
      <c r="D41" s="99"/>
    </row>
    <row r="42" spans="3:4" ht="12.75">
      <c r="C42" s="99"/>
      <c r="D42" s="99"/>
    </row>
    <row r="43" spans="3:4" ht="12.75">
      <c r="C43" s="99"/>
      <c r="D43" s="99"/>
    </row>
    <row r="44" spans="3:4" ht="12.75">
      <c r="C44" s="99"/>
      <c r="D44" s="99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Heffner</dc:creator>
  <cp:keywords/>
  <dc:description/>
  <cp:lastModifiedBy>donnie</cp:lastModifiedBy>
  <cp:lastPrinted>2013-05-08T22:14:10Z</cp:lastPrinted>
  <dcterms:created xsi:type="dcterms:W3CDTF">2008-05-14T03:36:21Z</dcterms:created>
  <dcterms:modified xsi:type="dcterms:W3CDTF">2013-05-08T22:14:57Z</dcterms:modified>
  <cp:category/>
  <cp:version/>
  <cp:contentType/>
  <cp:contentStatus/>
</cp:coreProperties>
</file>