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120" activeTab="0"/>
  </bookViews>
  <sheets>
    <sheet name="Sunset Men's Recap" sheetId="1" r:id="rId1"/>
    <sheet name="Hole-by-Hole" sheetId="2" r:id="rId2"/>
    <sheet name="Results" sheetId="3" r:id="rId3"/>
    <sheet name="Day #1 Tee Times" sheetId="4" r:id="rId4"/>
    <sheet name="Tee Times" sheetId="5" r:id="rId5"/>
    <sheet name="Entries" sheetId="6" r:id="rId6"/>
  </sheets>
  <definedNames>
    <definedName name="_GoBack" localSheetId="5">'Entries'!$M$35</definedName>
    <definedName name="_xlnm.Print_Area" localSheetId="3">'Day #1 Tee Times'!$A$1:$V$38</definedName>
    <definedName name="_xlnm.Print_Area" localSheetId="0">'Sunset Men''s Recap'!$A$1:$O$51</definedName>
  </definedNames>
  <calcPr fullCalcOnLoad="1"/>
</workbook>
</file>

<file path=xl/sharedStrings.xml><?xml version="1.0" encoding="utf-8"?>
<sst xmlns="http://schemas.openxmlformats.org/spreadsheetml/2006/main" count="1036" uniqueCount="226">
  <si>
    <t>INDIVIDUAL COMPETITORS</t>
  </si>
  <si>
    <t>PLAYER'S NAME (GRADE)</t>
  </si>
  <si>
    <t>SCORE</t>
  </si>
  <si>
    <t>PLAYER'S SCHOOL</t>
  </si>
  <si>
    <t>Team Total (5 out of 6)</t>
  </si>
  <si>
    <t>School</t>
  </si>
  <si>
    <t>Player's Name (Grade)</t>
  </si>
  <si>
    <t>Out</t>
  </si>
  <si>
    <t>In</t>
  </si>
  <si>
    <t>Total</t>
  </si>
  <si>
    <t>By School</t>
  </si>
  <si>
    <t>By Alpha</t>
  </si>
  <si>
    <t>Time</t>
  </si>
  <si>
    <t>Tee</t>
  </si>
  <si>
    <t>Grp</t>
  </si>
  <si>
    <t>Player</t>
  </si>
  <si>
    <t>Grd</t>
  </si>
  <si>
    <t>School</t>
  </si>
  <si>
    <t>Team Standings</t>
  </si>
  <si>
    <t>Day #1</t>
  </si>
  <si>
    <t>Day #2</t>
  </si>
  <si>
    <t>Individual Standings</t>
  </si>
  <si>
    <t>Name</t>
  </si>
  <si>
    <t>Plc</t>
  </si>
  <si>
    <t>Par: 36-36--72</t>
  </si>
  <si>
    <t xml:space="preserve">Weather: </t>
  </si>
  <si>
    <t>DAY 1</t>
  </si>
  <si>
    <t>DAY 2</t>
  </si>
  <si>
    <t>Day# 2 - Location/Course: Mountain Falls GC, Pahrump, NV</t>
  </si>
  <si>
    <t>Region Entries Received</t>
  </si>
  <si>
    <t>Alt</t>
  </si>
  <si>
    <t>By Time or Group</t>
  </si>
  <si>
    <t>Day #1 Team Score</t>
  </si>
  <si>
    <t>Day #2 Team Score</t>
  </si>
  <si>
    <t>Total Team Score</t>
  </si>
  <si>
    <t>Group #</t>
  </si>
  <si>
    <t>PRIMM VALLEY DESERT GOLF COURSE</t>
  </si>
  <si>
    <t>MONDAY, MAY 6TH, 2013</t>
  </si>
  <si>
    <t>Day #1 - Location/Course: Primm Valley Desert GC Primm, NV</t>
  </si>
  <si>
    <t>DATES: May 6th &amp; 8th, 2013</t>
  </si>
  <si>
    <t>Primm Valley Desert Golf Course, Primm, Nevada</t>
  </si>
  <si>
    <t>SW-SS</t>
  </si>
  <si>
    <t>Alex Jordan</t>
  </si>
  <si>
    <t>Bonanza</t>
  </si>
  <si>
    <t>Preston White</t>
  </si>
  <si>
    <t>702-561-6996</t>
  </si>
  <si>
    <t>NW-SS</t>
  </si>
  <si>
    <t>Ben Davis</t>
  </si>
  <si>
    <t>Shadow Ridge</t>
  </si>
  <si>
    <t>Steven Huesch</t>
  </si>
  <si>
    <t>702-480-1882</t>
  </si>
  <si>
    <t>Tanner Johnson</t>
  </si>
  <si>
    <t>George Kim</t>
  </si>
  <si>
    <t>Sierra Vista</t>
  </si>
  <si>
    <t>Vicki Mangione</t>
  </si>
  <si>
    <t>702-245-8297</t>
  </si>
  <si>
    <t>Caleb "CJ" Watkins</t>
  </si>
  <si>
    <t>Spring Valley</t>
  </si>
  <si>
    <t>Steve Jacobson</t>
  </si>
  <si>
    <t>702-622-9554</t>
  </si>
  <si>
    <t>Arbor View</t>
  </si>
  <si>
    <t>Cody Piper</t>
  </si>
  <si>
    <t>Sam Dickey</t>
  </si>
  <si>
    <t>Nick Bible</t>
  </si>
  <si>
    <t>Sterlin Smokey</t>
  </si>
  <si>
    <t>Christian Coleman</t>
  </si>
  <si>
    <t>David Fish</t>
  </si>
  <si>
    <t>702-286-2363</t>
  </si>
  <si>
    <t>Palo Verde</t>
  </si>
  <si>
    <t>Bishop Gorman</t>
  </si>
  <si>
    <t>Sam Tietjen</t>
  </si>
  <si>
    <t>Desert Oasis</t>
  </si>
  <si>
    <t>Larry Goins</t>
  </si>
  <si>
    <t>702-325-8528</t>
  </si>
  <si>
    <t>Cimarron Memorial</t>
  </si>
  <si>
    <t>Sunset</t>
  </si>
  <si>
    <t>Alex Jordan (12)</t>
  </si>
  <si>
    <t>Ben Davis (11)</t>
  </si>
  <si>
    <t>Tanner Johnson (9)</t>
  </si>
  <si>
    <t>Sam Tietjen (12)</t>
  </si>
  <si>
    <t>George Kim (9)</t>
  </si>
  <si>
    <t>Caleb "CJ" Watkins (11)</t>
  </si>
  <si>
    <t>Van Thomas (10)</t>
  </si>
  <si>
    <t>Cody Piper (12)</t>
  </si>
  <si>
    <t>Sam Dickey (9)</t>
  </si>
  <si>
    <t>Nick Bible (12)</t>
  </si>
  <si>
    <t>Sterlin Smokey (12)</t>
  </si>
  <si>
    <t>Christian Coleman (11)</t>
  </si>
  <si>
    <t>Sunset Men's Region Golf Tournament</t>
  </si>
  <si>
    <t>Christian James</t>
  </si>
  <si>
    <t>Frank Frisbee</t>
  </si>
  <si>
    <t>Dylan Garrett</t>
  </si>
  <si>
    <t>Anthony Lalli</t>
  </si>
  <si>
    <t>Owen Rosebeck</t>
  </si>
  <si>
    <t>Ben Schlichting</t>
  </si>
  <si>
    <t>Bryce McEachern</t>
  </si>
  <si>
    <t>Jim Stanfill</t>
  </si>
  <si>
    <t>702-604-3673</t>
  </si>
  <si>
    <t>James Derella</t>
  </si>
  <si>
    <t>702-504-0537</t>
  </si>
  <si>
    <t>Chris Samson</t>
  </si>
  <si>
    <t>702-303-5276</t>
  </si>
  <si>
    <t>Brandon Bauman</t>
  </si>
  <si>
    <t>Bradley Collet</t>
  </si>
  <si>
    <t>Joe Ender</t>
  </si>
  <si>
    <t>Tanner Lish</t>
  </si>
  <si>
    <t>Jun Oshimoto</t>
  </si>
  <si>
    <t>Josh Powell</t>
  </si>
  <si>
    <t>Todd Steffenhagen</t>
  </si>
  <si>
    <t>702-250-8275</t>
  </si>
  <si>
    <t>Clif Vanetti</t>
  </si>
  <si>
    <t>702-521-0275</t>
  </si>
  <si>
    <t>Joshua James</t>
  </si>
  <si>
    <t>Michael Stamcoff</t>
  </si>
  <si>
    <t>702-785-7038</t>
  </si>
  <si>
    <t>Michael Jahn</t>
  </si>
  <si>
    <t>702-806-6110</t>
  </si>
  <si>
    <t>Matthew Palmer</t>
  </si>
  <si>
    <t>Allen Fleegle</t>
  </si>
  <si>
    <t>Kelly Perryman</t>
  </si>
  <si>
    <t>Niko Gonnella</t>
  </si>
  <si>
    <t>Danny Drake</t>
  </si>
  <si>
    <t>Brandon Smith</t>
  </si>
  <si>
    <t>Russ Seedborg</t>
  </si>
  <si>
    <t>702-510-9968</t>
  </si>
  <si>
    <t>Calvin Valvo</t>
  </si>
  <si>
    <t>702-306-7285</t>
  </si>
  <si>
    <t>702-338-9645</t>
  </si>
  <si>
    <t>Scott Cunningham</t>
  </si>
  <si>
    <t>Scott Cunningham (9)</t>
  </si>
  <si>
    <t>Joe Ender (9)</t>
  </si>
  <si>
    <t>Jun Oshimoto (9)</t>
  </si>
  <si>
    <t>Christian James (9)</t>
  </si>
  <si>
    <t>Owen Rosebeck (9)</t>
  </si>
  <si>
    <t>Joshua James (9)</t>
  </si>
  <si>
    <t>Dylan Garrett (12)</t>
  </si>
  <si>
    <t>Ben Schlichting (12)</t>
  </si>
  <si>
    <t>Niko Gonnella (12)</t>
  </si>
  <si>
    <t>Brandon Bauman (11)</t>
  </si>
  <si>
    <t>Frank Frisbee (11)</t>
  </si>
  <si>
    <t>Bryce McEachern (11)</t>
  </si>
  <si>
    <t>Matthew Palmer (11)</t>
  </si>
  <si>
    <t>Allen Fleegle (11)</t>
  </si>
  <si>
    <t xml:space="preserve">Van Thomas </t>
  </si>
  <si>
    <t>Bradley Collet (10)</t>
  </si>
  <si>
    <t>Tanner Lish (10)</t>
  </si>
  <si>
    <t>Josh Powell (10)</t>
  </si>
  <si>
    <t>Anthony Lalli (10)</t>
  </si>
  <si>
    <t>Brandon Smith (10)</t>
  </si>
  <si>
    <t>Danny Drake (12)</t>
  </si>
  <si>
    <t>Centennial</t>
  </si>
  <si>
    <t xml:space="preserve">Sam Dickey </t>
  </si>
  <si>
    <t xml:space="preserve">Scott Cunningham </t>
  </si>
  <si>
    <t xml:space="preserve">Tanner Johnson </t>
  </si>
  <si>
    <t xml:space="preserve">Christian James </t>
  </si>
  <si>
    <t xml:space="preserve">Owen Rosebeck </t>
  </si>
  <si>
    <t xml:space="preserve">Joe Ender </t>
  </si>
  <si>
    <t xml:space="preserve">Jun Oshimoto </t>
  </si>
  <si>
    <t xml:space="preserve">George Kim </t>
  </si>
  <si>
    <t xml:space="preserve">Joshua James </t>
  </si>
  <si>
    <t xml:space="preserve">Anthony Lalli </t>
  </si>
  <si>
    <t xml:space="preserve">Bradley Collet </t>
  </si>
  <si>
    <t xml:space="preserve">Tanner Lish </t>
  </si>
  <si>
    <t xml:space="preserve">Josh Powell </t>
  </si>
  <si>
    <t xml:space="preserve">Brandon Smith </t>
  </si>
  <si>
    <t xml:space="preserve">Christian Coleman </t>
  </si>
  <si>
    <t xml:space="preserve">Caleb "CJ" Watkins </t>
  </si>
  <si>
    <t xml:space="preserve">Frank Frisbee </t>
  </si>
  <si>
    <t xml:space="preserve">Brandon Bauman </t>
  </si>
  <si>
    <t xml:space="preserve">Matthew Palmer </t>
  </si>
  <si>
    <t xml:space="preserve">Allen Fleegle </t>
  </si>
  <si>
    <t xml:space="preserve">Ben Davis </t>
  </si>
  <si>
    <t xml:space="preserve">Cody Piper </t>
  </si>
  <si>
    <t xml:space="preserve">Nick Bible </t>
  </si>
  <si>
    <t xml:space="preserve">Sterlin Smokey </t>
  </si>
  <si>
    <t xml:space="preserve">Dylan Garrett </t>
  </si>
  <si>
    <t xml:space="preserve">Ben Schlichting </t>
  </si>
  <si>
    <t xml:space="preserve">Danny Drake </t>
  </si>
  <si>
    <t xml:space="preserve">Sam Tietjen </t>
  </si>
  <si>
    <t xml:space="preserve">Niko Gonnella </t>
  </si>
  <si>
    <t xml:space="preserve">Alex Jordan </t>
  </si>
  <si>
    <t>dic</t>
  </si>
  <si>
    <t>jam</t>
  </si>
  <si>
    <t>bau</t>
  </si>
  <si>
    <t>gon</t>
  </si>
  <si>
    <t>pip</t>
  </si>
  <si>
    <t>fri</t>
  </si>
  <si>
    <t>col</t>
  </si>
  <si>
    <t>dav</t>
  </si>
  <si>
    <t>bib</t>
  </si>
  <si>
    <t>gar</t>
  </si>
  <si>
    <t>end</t>
  </si>
  <si>
    <t>jor</t>
  </si>
  <si>
    <t>lal</t>
  </si>
  <si>
    <t>lis</t>
  </si>
  <si>
    <t>kim</t>
  </si>
  <si>
    <t>smo</t>
  </si>
  <si>
    <t>ros</t>
  </si>
  <si>
    <t>osh</t>
  </si>
  <si>
    <t>smi</t>
  </si>
  <si>
    <t>cun</t>
  </si>
  <si>
    <t>sch</t>
  </si>
  <si>
    <t>pow</t>
  </si>
  <si>
    <t>joh</t>
  </si>
  <si>
    <t>dra</t>
  </si>
  <si>
    <t>pal</t>
  </si>
  <si>
    <t>wat</t>
  </si>
  <si>
    <t>tie</t>
  </si>
  <si>
    <t>fle</t>
  </si>
  <si>
    <t>NIAA DIVISION I SUNSET REGION CHAMPIONSHIPS</t>
  </si>
  <si>
    <t>NIAA Divison I Sunset Men's Region Golf Tournment</t>
  </si>
  <si>
    <t>Day #1 - Monday, May 6th, 2013</t>
  </si>
  <si>
    <t>NIAA DIVISION I SUNRISE REGION CHAMPIONSHIP FINALS</t>
  </si>
  <si>
    <t>MOUNTAIN FALLS GOLF COURSE</t>
  </si>
  <si>
    <t>WEDNESDAY, MAY 8TH, 2013</t>
  </si>
  <si>
    <t>Finals - Wednesday, May 8th, 2013</t>
  </si>
  <si>
    <t>Mountain Falls Golf Course, Pahrump, Nevada</t>
  </si>
  <si>
    <t>Yardage: 6664</t>
  </si>
  <si>
    <t>Weather: Warm (73), Light Breeze</t>
  </si>
  <si>
    <t>ARBOR VIEW</t>
  </si>
  <si>
    <t>PALO VERDE</t>
  </si>
  <si>
    <t>BISHOP GORMAN</t>
  </si>
  <si>
    <t>MC</t>
  </si>
  <si>
    <t>WD</t>
  </si>
  <si>
    <t>----</t>
  </si>
  <si>
    <t>Yardage: 3344-3327--6671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</si>
</sst>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\ AM/PM;@"/>
  </numFmts>
  <fonts count="9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i/>
      <sz val="16"/>
      <name val="Arial Narrow"/>
      <family val="2"/>
    </font>
    <font>
      <sz val="16"/>
      <name val="Arial Narrow"/>
      <family val="2"/>
    </font>
    <font>
      <b/>
      <u val="single"/>
      <sz val="11"/>
      <name val="Arial Narrow"/>
      <family val="2"/>
    </font>
    <font>
      <sz val="10"/>
      <color indexed="8"/>
      <name val="Arial"/>
      <family val="2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Arial Narrow"/>
      <family val="0"/>
    </font>
    <font>
      <b/>
      <i/>
      <sz val="12"/>
      <color indexed="8"/>
      <name val="Arial Narrow"/>
      <family val="0"/>
    </font>
    <font>
      <b/>
      <i/>
      <sz val="12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5"/>
      <name val="Arial Narrow"/>
      <family val="0"/>
    </font>
    <font>
      <u val="single"/>
      <sz val="10"/>
      <color indexed="36"/>
      <name val="Verdana"/>
      <family val="0"/>
    </font>
    <font>
      <u val="single"/>
      <sz val="10"/>
      <color indexed="39"/>
      <name val="Verdana"/>
      <family val="0"/>
    </font>
    <font>
      <b/>
      <sz val="10"/>
      <color indexed="39"/>
      <name val="Arial"/>
      <family val="0"/>
    </font>
    <font>
      <b/>
      <sz val="12"/>
      <color indexed="10"/>
      <name val="Arial"/>
      <family val="0"/>
    </font>
    <font>
      <sz val="12"/>
      <color indexed="39"/>
      <name val="Arial"/>
      <family val="0"/>
    </font>
    <font>
      <b/>
      <sz val="12"/>
      <color indexed="39"/>
      <name val="Arial"/>
      <family val="0"/>
    </font>
    <font>
      <sz val="12"/>
      <color indexed="10"/>
      <name val="Arial"/>
      <family val="2"/>
    </font>
    <font>
      <b/>
      <u val="single"/>
      <sz val="10"/>
      <color indexed="8"/>
      <name val="Arial"/>
      <family val="0"/>
    </font>
    <font>
      <sz val="10"/>
      <color indexed="10"/>
      <name val="Arial Narrow"/>
      <family val="2"/>
    </font>
    <font>
      <sz val="10"/>
      <color indexed="39"/>
      <name val="Arial Narrow"/>
      <family val="2"/>
    </font>
    <font>
      <sz val="10"/>
      <color indexed="10"/>
      <name val="Arial"/>
      <family val="2"/>
    </font>
    <font>
      <sz val="10"/>
      <color indexed="37"/>
      <name val="Arial Narrow"/>
      <family val="0"/>
    </font>
    <font>
      <sz val="11"/>
      <color indexed="10"/>
      <name val="Arial Narrow"/>
      <family val="0"/>
    </font>
    <font>
      <sz val="10"/>
      <color indexed="8"/>
      <name val="Arial Narrow"/>
      <family val="0"/>
    </font>
    <font>
      <b/>
      <sz val="12"/>
      <color indexed="17"/>
      <name val="Arial"/>
      <family val="0"/>
    </font>
    <font>
      <sz val="10"/>
      <color indexed="39"/>
      <name val="Arial"/>
      <family val="2"/>
    </font>
    <font>
      <sz val="10"/>
      <color indexed="17"/>
      <name val="Arial"/>
      <family val="2"/>
    </font>
    <font>
      <u val="single"/>
      <sz val="10"/>
      <color theme="11"/>
      <name val="Verdana"/>
      <family val="0"/>
    </font>
    <font>
      <u val="single"/>
      <sz val="10"/>
      <color theme="10"/>
      <name val="Verdana"/>
      <family val="0"/>
    </font>
    <font>
      <b/>
      <sz val="10"/>
      <color rgb="FF0000FF"/>
      <name val="Arial"/>
      <family val="0"/>
    </font>
    <font>
      <b/>
      <sz val="10"/>
      <color rgb="FFFF0000"/>
      <name val="Arial"/>
      <family val="2"/>
    </font>
    <font>
      <b/>
      <sz val="12"/>
      <color rgb="FFFF0000"/>
      <name val="Arial"/>
      <family val="0"/>
    </font>
    <font>
      <sz val="12"/>
      <color rgb="FF0000FF"/>
      <name val="Arial"/>
      <family val="0"/>
    </font>
    <font>
      <b/>
      <sz val="12"/>
      <color rgb="FF0000FF"/>
      <name val="Arial"/>
      <family val="0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0"/>
    </font>
    <font>
      <sz val="12"/>
      <color rgb="FF000000"/>
      <name val="Arial"/>
      <family val="0"/>
    </font>
    <font>
      <b/>
      <sz val="18"/>
      <color rgb="FF000000"/>
      <name val="Arial"/>
      <family val="0"/>
    </font>
    <font>
      <b/>
      <u val="single"/>
      <sz val="12"/>
      <color rgb="FF000000"/>
      <name val="Arial"/>
      <family val="0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10"/>
      <color rgb="FFFF0000"/>
      <name val="Arial"/>
      <family val="2"/>
    </font>
    <font>
      <sz val="10"/>
      <color rgb="FF800000"/>
      <name val="Arial Narrow"/>
      <family val="0"/>
    </font>
    <font>
      <sz val="11"/>
      <color rgb="FFFF0000"/>
      <name val="Arial Narrow"/>
      <family val="0"/>
    </font>
    <font>
      <sz val="10"/>
      <color rgb="FF000000"/>
      <name val="Arial Narrow"/>
      <family val="0"/>
    </font>
    <font>
      <b/>
      <sz val="12"/>
      <color rgb="FF008000"/>
      <name val="Arial"/>
      <family val="0"/>
    </font>
    <font>
      <sz val="10"/>
      <color rgb="FF008000"/>
      <name val="Arial"/>
      <family val="2"/>
    </font>
    <font>
      <sz val="10"/>
      <color rgb="FF0000FF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24" borderId="0" xfId="0" applyFont="1" applyFill="1" applyBorder="1" applyAlignment="1">
      <alignment horizontal="right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24" borderId="15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24" borderId="32" xfId="0" applyFont="1" applyFill="1" applyBorder="1" applyAlignment="1">
      <alignment/>
    </xf>
    <xf numFmtId="0" fontId="28" fillId="24" borderId="22" xfId="0" applyFont="1" applyFill="1" applyBorder="1" applyAlignment="1">
      <alignment vertical="center"/>
    </xf>
    <xf numFmtId="0" fontId="28" fillId="24" borderId="22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/>
    </xf>
    <xf numFmtId="0" fontId="28" fillId="24" borderId="25" xfId="0" applyFont="1" applyFill="1" applyBorder="1" applyAlignment="1">
      <alignment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20" borderId="15" xfId="0" applyFont="1" applyFill="1" applyBorder="1" applyAlignment="1">
      <alignment vertical="center"/>
    </xf>
    <xf numFmtId="0" fontId="31" fillId="24" borderId="15" xfId="0" applyFont="1" applyFill="1" applyBorder="1" applyAlignment="1">
      <alignment vertical="center"/>
    </xf>
    <xf numFmtId="0" fontId="28" fillId="0" borderId="30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4" borderId="38" xfId="0" applyFont="1" applyFill="1" applyBorder="1" applyAlignment="1">
      <alignment/>
    </xf>
    <xf numFmtId="0" fontId="28" fillId="0" borderId="39" xfId="0" applyFont="1" applyBorder="1" applyAlignment="1">
      <alignment horizontal="center" vertical="center"/>
    </xf>
    <xf numFmtId="0" fontId="28" fillId="24" borderId="40" xfId="0" applyFont="1" applyFill="1" applyBorder="1" applyAlignment="1">
      <alignment/>
    </xf>
    <xf numFmtId="0" fontId="28" fillId="0" borderId="41" xfId="0" applyFont="1" applyBorder="1" applyAlignment="1">
      <alignment horizontal="center" vertical="center"/>
    </xf>
    <xf numFmtId="0" fontId="28" fillId="24" borderId="42" xfId="0" applyFont="1" applyFill="1" applyBorder="1" applyAlignment="1">
      <alignment vertical="center"/>
    </xf>
    <xf numFmtId="0" fontId="28" fillId="24" borderId="42" xfId="0" applyFont="1" applyFill="1" applyBorder="1" applyAlignment="1">
      <alignment/>
    </xf>
    <xf numFmtId="0" fontId="28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28" fillId="0" borderId="4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8" fillId="0" borderId="47" xfId="0" applyFont="1" applyFill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0" borderId="48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0" xfId="0" applyFont="1" applyAlignment="1">
      <alignment/>
    </xf>
    <xf numFmtId="1" fontId="28" fillId="2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36" fillId="0" borderId="0" xfId="57" applyFont="1" applyFill="1" applyBorder="1" applyAlignment="1">
      <alignment/>
      <protection/>
    </xf>
    <xf numFmtId="0" fontId="36" fillId="0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6" borderId="42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/>
    </xf>
    <xf numFmtId="0" fontId="3" fillId="26" borderId="0" xfId="0" applyFont="1" applyFill="1" applyBorder="1" applyAlignment="1">
      <alignment horizontal="left" vertical="center"/>
    </xf>
    <xf numFmtId="0" fontId="72" fillId="27" borderId="52" xfId="0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2" fillId="27" borderId="23" xfId="0" applyFont="1" applyFill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3" fillId="0" borderId="55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3" fillId="26" borderId="60" xfId="0" applyFont="1" applyFill="1" applyBorder="1" applyAlignment="1">
      <alignment horizontal="center" vertical="center"/>
    </xf>
    <xf numFmtId="0" fontId="73" fillId="26" borderId="61" xfId="0" applyFont="1" applyFill="1" applyBorder="1" applyAlignment="1">
      <alignment horizontal="center" vertical="center"/>
    </xf>
    <xf numFmtId="0" fontId="73" fillId="26" borderId="62" xfId="0" applyFont="1" applyFill="1" applyBorder="1" applyAlignment="1">
      <alignment horizontal="center" vertical="center"/>
    </xf>
    <xf numFmtId="0" fontId="74" fillId="26" borderId="0" xfId="0" applyFont="1" applyFill="1" applyBorder="1" applyAlignment="1">
      <alignment horizontal="center" vertical="center"/>
    </xf>
    <xf numFmtId="0" fontId="73" fillId="26" borderId="63" xfId="0" applyFont="1" applyFill="1" applyBorder="1" applyAlignment="1">
      <alignment horizontal="center" vertical="center"/>
    </xf>
    <xf numFmtId="0" fontId="74" fillId="26" borderId="64" xfId="0" applyFont="1" applyFill="1" applyBorder="1" applyAlignment="1">
      <alignment horizontal="center" vertical="center"/>
    </xf>
    <xf numFmtId="0" fontId="74" fillId="26" borderId="40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2" fillId="27" borderId="36" xfId="0" applyFont="1" applyFill="1" applyBorder="1" applyAlignment="1">
      <alignment horizontal="center" vertical="center"/>
    </xf>
    <xf numFmtId="0" fontId="72" fillId="27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5" fillId="27" borderId="47" xfId="0" applyFont="1" applyFill="1" applyBorder="1" applyAlignment="1">
      <alignment horizontal="center" vertical="center"/>
    </xf>
    <xf numFmtId="0" fontId="75" fillId="27" borderId="46" xfId="0" applyFont="1" applyFill="1" applyBorder="1" applyAlignment="1">
      <alignment horizontal="center" vertical="center"/>
    </xf>
    <xf numFmtId="0" fontId="75" fillId="27" borderId="51" xfId="0" applyFont="1" applyFill="1" applyBorder="1" applyAlignment="1">
      <alignment horizontal="center" vertical="center"/>
    </xf>
    <xf numFmtId="0" fontId="72" fillId="27" borderId="48" xfId="0" applyFont="1" applyFill="1" applyBorder="1" applyAlignment="1">
      <alignment horizontal="center" vertical="center"/>
    </xf>
    <xf numFmtId="0" fontId="75" fillId="27" borderId="45" xfId="0" applyFont="1" applyFill="1" applyBorder="1" applyAlignment="1">
      <alignment horizontal="center" vertical="center"/>
    </xf>
    <xf numFmtId="0" fontId="75" fillId="27" borderId="31" xfId="0" applyFont="1" applyFill="1" applyBorder="1" applyAlignment="1">
      <alignment horizontal="center" vertical="center"/>
    </xf>
    <xf numFmtId="0" fontId="75" fillId="27" borderId="30" xfId="0" applyFont="1" applyFill="1" applyBorder="1" applyAlignment="1">
      <alignment horizontal="center" vertical="center"/>
    </xf>
    <xf numFmtId="0" fontId="75" fillId="27" borderId="53" xfId="0" applyFont="1" applyFill="1" applyBorder="1" applyAlignment="1">
      <alignment horizontal="center" vertical="center"/>
    </xf>
    <xf numFmtId="0" fontId="72" fillId="27" borderId="49" xfId="0" applyFont="1" applyFill="1" applyBorder="1" applyAlignment="1">
      <alignment horizontal="center" vertical="center"/>
    </xf>
    <xf numFmtId="0" fontId="75" fillId="27" borderId="3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5" xfId="0" applyFont="1" applyFill="1" applyBorder="1" applyAlignment="1">
      <alignment vertical="center"/>
    </xf>
    <xf numFmtId="0" fontId="28" fillId="0" borderId="66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vertical="center"/>
    </xf>
    <xf numFmtId="0" fontId="28" fillId="24" borderId="17" xfId="0" applyFont="1" applyFill="1" applyBorder="1" applyAlignment="1">
      <alignment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1" fillId="0" borderId="0" xfId="57">
      <alignment/>
      <protection/>
    </xf>
    <xf numFmtId="0" fontId="40" fillId="0" borderId="0" xfId="57" applyFont="1">
      <alignment/>
      <protection/>
    </xf>
    <xf numFmtId="0" fontId="40" fillId="0" borderId="0" xfId="57" applyFont="1" applyBorder="1">
      <alignment/>
      <protection/>
    </xf>
    <xf numFmtId="0" fontId="41" fillId="0" borderId="0" xfId="57" applyFont="1" applyBorder="1" applyAlignment="1">
      <alignment/>
      <protection/>
    </xf>
    <xf numFmtId="0" fontId="42" fillId="0" borderId="0" xfId="57" applyFont="1" applyBorder="1" applyAlignment="1">
      <alignment/>
      <protection/>
    </xf>
    <xf numFmtId="0" fontId="42" fillId="0" borderId="0" xfId="57" applyFont="1" applyBorder="1" applyAlignment="1" quotePrefix="1">
      <alignment/>
      <protection/>
    </xf>
    <xf numFmtId="0" fontId="42" fillId="0" borderId="0" xfId="57" applyFont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42" fillId="0" borderId="0" xfId="57" applyFont="1" applyFill="1">
      <alignment/>
      <protection/>
    </xf>
    <xf numFmtId="0" fontId="42" fillId="0" borderId="0" xfId="57" applyFont="1" applyBorder="1">
      <alignment/>
      <protection/>
    </xf>
    <xf numFmtId="0" fontId="43" fillId="0" borderId="0" xfId="57" applyFont="1" applyBorder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40" fillId="0" borderId="0" xfId="57" applyFont="1" applyFill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44" fillId="0" borderId="0" xfId="57" applyFont="1">
      <alignment/>
      <protection/>
    </xf>
    <xf numFmtId="0" fontId="80" fillId="0" borderId="30" xfId="0" applyFont="1" applyBorder="1" applyAlignment="1">
      <alignment horizontal="center"/>
    </xf>
    <xf numFmtId="0" fontId="76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8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vertical="center"/>
    </xf>
    <xf numFmtId="0" fontId="7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8" fillId="0" borderId="72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8" fillId="0" borderId="46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left" vertical="center"/>
    </xf>
    <xf numFmtId="0" fontId="28" fillId="0" borderId="70" xfId="0" applyFont="1" applyFill="1" applyBorder="1" applyAlignment="1">
      <alignment horizontal="left" vertical="center"/>
    </xf>
    <xf numFmtId="0" fontId="81" fillId="0" borderId="0" xfId="0" applyFont="1" applyBorder="1" applyAlignment="1">
      <alignment/>
    </xf>
    <xf numFmtId="0" fontId="81" fillId="0" borderId="0" xfId="0" applyFont="1" applyAlignment="1">
      <alignment horizontal="center"/>
    </xf>
    <xf numFmtId="164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64" fontId="82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164" fontId="82" fillId="0" borderId="0" xfId="0" applyNumberFormat="1" applyFont="1" applyFill="1" applyBorder="1" applyAlignment="1" quotePrefix="1">
      <alignment horizont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64" fontId="82" fillId="0" borderId="0" xfId="0" applyNumberFormat="1" applyFont="1" applyBorder="1" applyAlignment="1">
      <alignment horizontal="center"/>
    </xf>
    <xf numFmtId="164" fontId="82" fillId="0" borderId="0" xfId="0" applyNumberFormat="1" applyFont="1" applyAlignment="1">
      <alignment horizontal="center"/>
    </xf>
    <xf numFmtId="0" fontId="82" fillId="0" borderId="0" xfId="0" applyFont="1" applyAlignment="1" quotePrefix="1">
      <alignment horizontal="center"/>
    </xf>
    <xf numFmtId="164" fontId="82" fillId="0" borderId="0" xfId="0" applyNumberFormat="1" applyFont="1" applyAlignment="1" quotePrefix="1">
      <alignment horizontal="center"/>
    </xf>
    <xf numFmtId="0" fontId="81" fillId="20" borderId="0" xfId="0" applyFont="1" applyFill="1" applyBorder="1" applyAlignment="1">
      <alignment/>
    </xf>
    <xf numFmtId="0" fontId="81" fillId="20" borderId="0" xfId="0" applyFont="1" applyFill="1" applyAlignment="1">
      <alignment horizontal="center"/>
    </xf>
    <xf numFmtId="164" fontId="81" fillId="20" borderId="0" xfId="0" applyNumberFormat="1" applyFont="1" applyFill="1" applyAlignment="1">
      <alignment horizontal="center"/>
    </xf>
    <xf numFmtId="0" fontId="81" fillId="20" borderId="0" xfId="0" applyFont="1" applyFill="1" applyAlignment="1">
      <alignment/>
    </xf>
    <xf numFmtId="1" fontId="28" fillId="27" borderId="0" xfId="0" applyNumberFormat="1" applyFont="1" applyFill="1" applyBorder="1" applyAlignment="1">
      <alignment horizontal="center"/>
    </xf>
    <xf numFmtId="0" fontId="81" fillId="27" borderId="0" xfId="0" applyFont="1" applyFill="1" applyBorder="1" applyAlignment="1">
      <alignment/>
    </xf>
    <xf numFmtId="0" fontId="81" fillId="27" borderId="0" xfId="0" applyFont="1" applyFill="1" applyBorder="1" applyAlignment="1">
      <alignment/>
    </xf>
    <xf numFmtId="164" fontId="81" fillId="27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164" fontId="82" fillId="0" borderId="0" xfId="0" applyNumberFormat="1" applyFont="1" applyFill="1" applyAlignment="1">
      <alignment horizontal="center"/>
    </xf>
    <xf numFmtId="0" fontId="82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0" xfId="57" applyFont="1" applyFill="1">
      <alignment/>
      <protection/>
    </xf>
    <xf numFmtId="0" fontId="76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81" fillId="27" borderId="0" xfId="0" applyFont="1" applyFill="1" applyAlignment="1">
      <alignment horizontal="center"/>
    </xf>
    <xf numFmtId="0" fontId="81" fillId="27" borderId="0" xfId="0" applyFont="1" applyFill="1" applyAlignment="1">
      <alignment/>
    </xf>
    <xf numFmtId="0" fontId="81" fillId="0" borderId="0" xfId="0" applyFont="1" applyAlignment="1">
      <alignment/>
    </xf>
    <xf numFmtId="0" fontId="81" fillId="27" borderId="0" xfId="0" applyFont="1" applyFill="1" applyAlignment="1">
      <alignment/>
    </xf>
    <xf numFmtId="0" fontId="82" fillId="0" borderId="0" xfId="0" applyFont="1" applyAlignment="1">
      <alignment/>
    </xf>
    <xf numFmtId="164" fontId="84" fillId="0" borderId="0" xfId="0" applyNumberFormat="1" applyFont="1" applyFill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 horizontal="center"/>
    </xf>
    <xf numFmtId="164" fontId="84" fillId="0" borderId="0" xfId="0" applyNumberFormat="1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2" fillId="0" borderId="0" xfId="0" applyFont="1" applyFill="1" applyAlignment="1">
      <alignment/>
    </xf>
    <xf numFmtId="164" fontId="82" fillId="0" borderId="0" xfId="0" applyNumberFormat="1" applyFont="1" applyFill="1" applyAlignment="1" quotePrefix="1">
      <alignment horizontal="center"/>
    </xf>
    <xf numFmtId="0" fontId="35" fillId="0" borderId="0" xfId="0" applyFont="1" applyAlignment="1">
      <alignment vertical="center"/>
    </xf>
    <xf numFmtId="0" fontId="3" fillId="0" borderId="30" xfId="0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20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/>
    </xf>
    <xf numFmtId="0" fontId="80" fillId="0" borderId="30" xfId="0" applyFont="1" applyBorder="1" applyAlignment="1">
      <alignment horizontal="center" vertical="center" wrapText="1"/>
    </xf>
    <xf numFmtId="0" fontId="78" fillId="0" borderId="30" xfId="0" applyFont="1" applyBorder="1" applyAlignment="1">
      <alignment/>
    </xf>
    <xf numFmtId="0" fontId="42" fillId="0" borderId="30" xfId="57" applyFont="1" applyBorder="1">
      <alignment/>
      <protection/>
    </xf>
    <xf numFmtId="165" fontId="76" fillId="0" borderId="30" xfId="0" applyNumberFormat="1" applyFont="1" applyBorder="1" applyAlignment="1">
      <alignment horizontal="center" vertical="center"/>
    </xf>
    <xf numFmtId="0" fontId="3" fillId="0" borderId="30" xfId="57" applyFont="1" applyFill="1" applyBorder="1">
      <alignment/>
      <protection/>
    </xf>
    <xf numFmtId="0" fontId="1" fillId="0" borderId="0" xfId="57" applyBorder="1">
      <alignment/>
      <protection/>
    </xf>
    <xf numFmtId="164" fontId="82" fillId="0" borderId="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81" fillId="0" borderId="0" xfId="0" applyNumberFormat="1" applyFont="1" applyFill="1" applyBorder="1" applyAlignment="1">
      <alignment horizontal="center"/>
    </xf>
    <xf numFmtId="0" fontId="42" fillId="0" borderId="0" xfId="57" applyFont="1" applyFill="1" applyBorder="1">
      <alignment/>
      <protection/>
    </xf>
    <xf numFmtId="165" fontId="28" fillId="0" borderId="50" xfId="0" applyNumberFormat="1" applyFont="1" applyBorder="1" applyAlignment="1">
      <alignment horizontal="center"/>
    </xf>
    <xf numFmtId="0" fontId="28" fillId="0" borderId="21" xfId="0" applyFont="1" applyFill="1" applyBorder="1" applyAlignment="1">
      <alignment/>
    </xf>
    <xf numFmtId="0" fontId="28" fillId="0" borderId="49" xfId="0" applyFont="1" applyFill="1" applyBorder="1" applyAlignment="1">
      <alignment/>
    </xf>
    <xf numFmtId="0" fontId="28" fillId="0" borderId="74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65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165" fontId="28" fillId="0" borderId="75" xfId="0" applyNumberFormat="1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74" xfId="0" applyFont="1" applyBorder="1" applyAlignment="1">
      <alignment/>
    </xf>
    <xf numFmtId="165" fontId="28" fillId="0" borderId="0" xfId="0" applyNumberFormat="1" applyFont="1" applyFill="1" applyBorder="1" applyAlignment="1">
      <alignment horizontal="center"/>
    </xf>
    <xf numFmtId="0" fontId="28" fillId="0" borderId="60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 horizontal="center"/>
    </xf>
    <xf numFmtId="0" fontId="28" fillId="0" borderId="31" xfId="0" applyFont="1" applyBorder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57" applyFont="1" applyFill="1" applyBorder="1" applyAlignment="1">
      <alignment/>
      <protection/>
    </xf>
    <xf numFmtId="0" fontId="28" fillId="0" borderId="0" xfId="0" applyFont="1" applyFill="1" applyBorder="1" applyAlignment="1">
      <alignment/>
    </xf>
    <xf numFmtId="0" fontId="28" fillId="0" borderId="49" xfId="0" applyFont="1" applyBorder="1" applyAlignment="1">
      <alignment/>
    </xf>
    <xf numFmtId="0" fontId="28" fillId="0" borderId="76" xfId="0" applyFont="1" applyBorder="1" applyAlignment="1">
      <alignment/>
    </xf>
    <xf numFmtId="0" fontId="28" fillId="0" borderId="76" xfId="0" applyFont="1" applyBorder="1" applyAlignment="1">
      <alignment horizontal="center"/>
    </xf>
    <xf numFmtId="0" fontId="28" fillId="0" borderId="76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57" applyFont="1" applyFill="1" applyBorder="1" applyAlignment="1">
      <alignment/>
      <protection/>
    </xf>
    <xf numFmtId="0" fontId="86" fillId="0" borderId="0" xfId="0" applyFont="1" applyBorder="1" applyAlignment="1">
      <alignment horizontal="center" vertical="center"/>
    </xf>
    <xf numFmtId="165" fontId="86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165" fontId="76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shrinkToFit="1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Fill="1" applyBorder="1" applyAlignment="1">
      <alignment/>
    </xf>
    <xf numFmtId="0" fontId="72" fillId="27" borderId="21" xfId="0" applyFont="1" applyFill="1" applyBorder="1" applyAlignment="1">
      <alignment horizontal="center" vertical="center"/>
    </xf>
    <xf numFmtId="0" fontId="28" fillId="28" borderId="3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28" fillId="29" borderId="30" xfId="0" applyFont="1" applyFill="1" applyBorder="1" applyAlignment="1">
      <alignment horizontal="center" vertical="center"/>
    </xf>
    <xf numFmtId="0" fontId="28" fillId="0" borderId="30" xfId="0" applyFont="1" applyBorder="1" applyAlignment="1" quotePrefix="1">
      <alignment horizontal="center" vertical="center"/>
    </xf>
    <xf numFmtId="0" fontId="28" fillId="0" borderId="70" xfId="0" applyFont="1" applyFill="1" applyBorder="1" applyAlignment="1" quotePrefix="1">
      <alignment horizontal="center" vertical="center"/>
    </xf>
    <xf numFmtId="0" fontId="28" fillId="0" borderId="77" xfId="0" applyFont="1" applyFill="1" applyBorder="1" applyAlignment="1" quotePrefix="1">
      <alignment horizontal="center" vertical="center"/>
    </xf>
    <xf numFmtId="0" fontId="76" fillId="30" borderId="30" xfId="0" applyFont="1" applyFill="1" applyBorder="1" applyAlignment="1">
      <alignment horizontal="center" vertical="center"/>
    </xf>
    <xf numFmtId="165" fontId="76" fillId="30" borderId="30" xfId="0" applyNumberFormat="1" applyFont="1" applyFill="1" applyBorder="1" applyAlignment="1">
      <alignment horizontal="center" vertical="center"/>
    </xf>
    <xf numFmtId="0" fontId="3" fillId="30" borderId="30" xfId="0" applyFont="1" applyFill="1" applyBorder="1" applyAlignment="1">
      <alignment vertical="center"/>
    </xf>
    <xf numFmtId="0" fontId="3" fillId="30" borderId="3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0" fontId="3" fillId="26" borderId="0" xfId="0" applyFont="1" applyFill="1" applyAlignment="1">
      <alignment/>
    </xf>
    <xf numFmtId="165" fontId="86" fillId="0" borderId="50" xfId="0" applyNumberFormat="1" applyFont="1" applyFill="1" applyBorder="1" applyAlignment="1">
      <alignment horizontal="center" vertical="center"/>
    </xf>
    <xf numFmtId="0" fontId="81" fillId="0" borderId="49" xfId="0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49" xfId="0" applyFont="1" applyFill="1" applyBorder="1" applyAlignment="1">
      <alignment shrinkToFit="1"/>
    </xf>
    <xf numFmtId="165" fontId="86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shrinkToFit="1"/>
    </xf>
    <xf numFmtId="0" fontId="3" fillId="0" borderId="0" xfId="0" applyFont="1" applyBorder="1" applyAlignment="1">
      <alignment shrinkToFit="1"/>
    </xf>
    <xf numFmtId="0" fontId="28" fillId="28" borderId="46" xfId="0" applyFont="1" applyFill="1" applyBorder="1" applyAlignment="1">
      <alignment horizontal="center" vertical="center"/>
    </xf>
    <xf numFmtId="0" fontId="28" fillId="28" borderId="3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8" fillId="0" borderId="72" xfId="0" applyFont="1" applyBorder="1" applyAlignment="1">
      <alignment horizontal="left" vertical="center"/>
    </xf>
    <xf numFmtId="0" fontId="28" fillId="0" borderId="52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3" fillId="0" borderId="79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8" fillId="24" borderId="75" xfId="0" applyFont="1" applyFill="1" applyBorder="1" applyAlignment="1">
      <alignment horizontal="left" vertical="center"/>
    </xf>
    <xf numFmtId="0" fontId="28" fillId="24" borderId="74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87" fillId="0" borderId="36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88" fillId="0" borderId="22" xfId="0" applyFont="1" applyFill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left" vertical="center"/>
    </xf>
    <xf numFmtId="0" fontId="88" fillId="0" borderId="29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left" vertical="center"/>
    </xf>
    <xf numFmtId="0" fontId="89" fillId="0" borderId="33" xfId="0" applyFont="1" applyFill="1" applyBorder="1" applyAlignment="1">
      <alignment horizontal="left" vertical="center"/>
    </xf>
    <xf numFmtId="0" fontId="89" fillId="0" borderId="23" xfId="0" applyFont="1" applyBorder="1" applyAlignment="1">
      <alignment horizontal="left" vertical="center"/>
    </xf>
    <xf numFmtId="0" fontId="89" fillId="0" borderId="29" xfId="0" applyFont="1" applyBorder="1" applyAlignment="1">
      <alignment horizontal="left" vertical="center"/>
    </xf>
    <xf numFmtId="0" fontId="88" fillId="0" borderId="32" xfId="0" applyFont="1" applyFill="1" applyBorder="1" applyAlignment="1">
      <alignment horizontal="left" vertical="center"/>
    </xf>
    <xf numFmtId="0" fontId="88" fillId="0" borderId="52" xfId="0" applyFont="1" applyBorder="1" applyAlignment="1">
      <alignment horizontal="left" vertical="center"/>
    </xf>
    <xf numFmtId="0" fontId="89" fillId="0" borderId="32" xfId="0" applyFont="1" applyFill="1" applyBorder="1" applyAlignment="1">
      <alignment horizontal="left" vertical="center"/>
    </xf>
    <xf numFmtId="0" fontId="89" fillId="0" borderId="52" xfId="0" applyFont="1" applyBorder="1" applyAlignment="1">
      <alignment horizontal="left" vertical="center"/>
    </xf>
    <xf numFmtId="0" fontId="83" fillId="0" borderId="22" xfId="0" applyFont="1" applyBorder="1" applyAlignment="1">
      <alignment horizontal="center" vertical="center"/>
    </xf>
    <xf numFmtId="0" fontId="83" fillId="0" borderId="33" xfId="0" applyFont="1" applyBorder="1" applyAlignment="1">
      <alignment horizontal="center" vertical="center"/>
    </xf>
    <xf numFmtId="0" fontId="83" fillId="0" borderId="22" xfId="0" applyFont="1" applyFill="1" applyBorder="1" applyAlignment="1">
      <alignment horizontal="left" vertical="center"/>
    </xf>
    <xf numFmtId="0" fontId="83" fillId="0" borderId="33" xfId="0" applyFont="1" applyFill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0" fontId="83" fillId="0" borderId="29" xfId="0" applyFont="1" applyBorder="1" applyAlignment="1">
      <alignment horizontal="left" vertical="center"/>
    </xf>
    <xf numFmtId="0" fontId="83" fillId="0" borderId="18" xfId="0" applyFont="1" applyFill="1" applyBorder="1" applyAlignment="1">
      <alignment horizontal="left" vertical="center"/>
    </xf>
    <xf numFmtId="0" fontId="83" fillId="0" borderId="52" xfId="0" applyFont="1" applyBorder="1" applyAlignment="1">
      <alignment horizontal="left" vertical="center"/>
    </xf>
    <xf numFmtId="0" fontId="83" fillId="0" borderId="32" xfId="0" applyFont="1" applyFill="1" applyBorder="1" applyAlignment="1">
      <alignment horizontal="left" vertical="center"/>
    </xf>
    <xf numFmtId="0" fontId="83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7" fillId="0" borderId="83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6" fillId="0" borderId="50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agle Crest Tee Times-Pairings.xlsx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tabSelected="1" zoomScalePageLayoutView="0" workbookViewId="0" topLeftCell="A1">
      <selection activeCell="K5" sqref="K5"/>
    </sheetView>
  </sheetViews>
  <sheetFormatPr defaultColWidth="11.00390625" defaultRowHeight="12.75"/>
  <cols>
    <col min="1" max="1" width="0.875" style="14" customWidth="1"/>
    <col min="2" max="2" width="3.00390625" style="14" customWidth="1"/>
    <col min="3" max="4" width="14.00390625" style="14" customWidth="1"/>
    <col min="5" max="7" width="6.25390625" style="14" customWidth="1"/>
    <col min="8" max="8" width="1.625" style="14" customWidth="1"/>
    <col min="9" max="9" width="3.875" style="11" customWidth="1"/>
    <col min="10" max="10" width="18.125" style="14" customWidth="1"/>
    <col min="11" max="11" width="17.00390625" style="14" customWidth="1"/>
    <col min="12" max="14" width="6.25390625" style="14" customWidth="1"/>
    <col min="15" max="15" width="0.875" style="14" customWidth="1"/>
    <col min="16" max="33" width="11.00390625" style="14" customWidth="1"/>
    <col min="34" max="40" width="11.00390625" style="91" customWidth="1"/>
    <col min="41" max="16384" width="11.00390625" style="1" customWidth="1"/>
  </cols>
  <sheetData>
    <row r="1" spans="1:15" ht="6" customHeight="1">
      <c r="A1" s="12"/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12"/>
    </row>
    <row r="2" spans="1:15" ht="15" customHeight="1">
      <c r="A2" s="15"/>
      <c r="B2" s="377" t="s">
        <v>88</v>
      </c>
      <c r="C2" s="377"/>
      <c r="D2" s="377"/>
      <c r="E2" s="377"/>
      <c r="F2" s="377"/>
      <c r="G2" s="377"/>
      <c r="H2" s="377"/>
      <c r="I2" s="377"/>
      <c r="J2" s="377"/>
      <c r="K2" s="376" t="s">
        <v>39</v>
      </c>
      <c r="L2" s="376"/>
      <c r="M2" s="376"/>
      <c r="N2" s="376"/>
      <c r="O2" s="15"/>
    </row>
    <row r="3" spans="1:15" ht="6" customHeight="1">
      <c r="A3" s="15"/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  <c r="M3" s="16"/>
      <c r="N3" s="18"/>
      <c r="O3" s="15"/>
    </row>
    <row r="4" spans="1:15" ht="12.75">
      <c r="A4" s="15"/>
      <c r="B4" s="390" t="s">
        <v>38</v>
      </c>
      <c r="C4" s="390"/>
      <c r="D4" s="390"/>
      <c r="E4" s="390"/>
      <c r="F4" s="390"/>
      <c r="G4" s="390"/>
      <c r="H4" s="19"/>
      <c r="I4" s="20"/>
      <c r="J4" s="19" t="s">
        <v>24</v>
      </c>
      <c r="K4" s="19" t="s">
        <v>217</v>
      </c>
      <c r="L4" s="390" t="s">
        <v>218</v>
      </c>
      <c r="M4" s="393"/>
      <c r="N4" s="393"/>
      <c r="O4" s="15"/>
    </row>
    <row r="5" spans="1:15" ht="12.75">
      <c r="A5" s="15"/>
      <c r="B5" s="390" t="s">
        <v>28</v>
      </c>
      <c r="C5" s="390"/>
      <c r="D5" s="390"/>
      <c r="E5" s="390"/>
      <c r="F5" s="390"/>
      <c r="G5" s="390"/>
      <c r="H5" s="19"/>
      <c r="I5" s="20"/>
      <c r="J5" s="19" t="s">
        <v>24</v>
      </c>
      <c r="K5" s="19" t="s">
        <v>225</v>
      </c>
      <c r="L5" s="390" t="s">
        <v>25</v>
      </c>
      <c r="M5" s="393"/>
      <c r="N5" s="393"/>
      <c r="O5" s="15"/>
    </row>
    <row r="6" spans="1:15" ht="6" customHeight="1" thickBot="1">
      <c r="A6" s="12"/>
      <c r="B6" s="16"/>
      <c r="C6" s="16"/>
      <c r="D6" s="16"/>
      <c r="E6" s="16"/>
      <c r="F6" s="16"/>
      <c r="G6" s="16"/>
      <c r="H6" s="16"/>
      <c r="I6" s="17"/>
      <c r="J6" s="16"/>
      <c r="K6" s="16"/>
      <c r="L6" s="16"/>
      <c r="M6" s="16"/>
      <c r="N6" s="16"/>
      <c r="O6" s="12"/>
    </row>
    <row r="7" spans="1:15" ht="12.75" customHeight="1" thickBot="1">
      <c r="A7" s="12"/>
      <c r="B7" s="384" t="s">
        <v>219</v>
      </c>
      <c r="C7" s="385"/>
      <c r="D7" s="386"/>
      <c r="E7" s="386"/>
      <c r="F7" s="386"/>
      <c r="G7" s="387"/>
      <c r="H7" s="16"/>
      <c r="I7" s="394" t="s">
        <v>18</v>
      </c>
      <c r="J7" s="394"/>
      <c r="K7" s="394"/>
      <c r="L7" s="394"/>
      <c r="M7" s="394"/>
      <c r="N7" s="395"/>
      <c r="O7" s="12"/>
    </row>
    <row r="8" spans="1:15" ht="12.75" customHeight="1" thickBot="1">
      <c r="A8" s="12"/>
      <c r="B8" s="37"/>
      <c r="C8" s="378" t="s">
        <v>1</v>
      </c>
      <c r="D8" s="379"/>
      <c r="E8" s="23" t="s">
        <v>26</v>
      </c>
      <c r="F8" s="38" t="s">
        <v>27</v>
      </c>
      <c r="G8" s="23" t="s">
        <v>2</v>
      </c>
      <c r="H8" s="61"/>
      <c r="I8" s="69" t="s">
        <v>23</v>
      </c>
      <c r="J8" s="391" t="s">
        <v>5</v>
      </c>
      <c r="K8" s="392"/>
      <c r="L8" s="211" t="s">
        <v>19</v>
      </c>
      <c r="M8" s="70" t="s">
        <v>20</v>
      </c>
      <c r="N8" s="71" t="s">
        <v>9</v>
      </c>
      <c r="O8" s="62"/>
    </row>
    <row r="9" spans="1:15" ht="12.75" customHeight="1">
      <c r="A9" s="12"/>
      <c r="B9" s="63">
        <v>1</v>
      </c>
      <c r="C9" s="380" t="str">
        <f>'Hole-by-Hole'!B2</f>
        <v>Sam Dickey (9)</v>
      </c>
      <c r="D9" s="381"/>
      <c r="E9" s="58">
        <f>'Hole-by-Hole'!X2</f>
        <v>72</v>
      </c>
      <c r="F9" s="55">
        <f>'Hole-by-Hole'!X3</f>
        <v>77</v>
      </c>
      <c r="G9" s="27">
        <f aca="true" t="shared" si="0" ref="G9:G15">E9+F9</f>
        <v>149</v>
      </c>
      <c r="H9" s="16"/>
      <c r="I9" s="84">
        <f>Results!B4</f>
        <v>1</v>
      </c>
      <c r="J9" s="88" t="str">
        <f>Results!C4</f>
        <v>Bishop Gorman</v>
      </c>
      <c r="K9" s="88"/>
      <c r="L9" s="49">
        <f>Results!E4</f>
        <v>383</v>
      </c>
      <c r="M9" s="86">
        <f>Results!F4</f>
        <v>0</v>
      </c>
      <c r="N9" s="86">
        <f>Results!G4</f>
        <v>769</v>
      </c>
      <c r="O9" s="64"/>
    </row>
    <row r="10" spans="1:15" ht="12.75" customHeight="1">
      <c r="A10" s="12"/>
      <c r="B10" s="63">
        <v>2</v>
      </c>
      <c r="C10" s="382" t="str">
        <f>'Hole-by-Hole'!B4</f>
        <v>Cody Piper (12)</v>
      </c>
      <c r="D10" s="383"/>
      <c r="E10" s="29">
        <f>'Hole-by-Hole'!X4</f>
        <v>79</v>
      </c>
      <c r="F10" s="31">
        <f>'Hole-by-Hole'!X5</f>
        <v>74</v>
      </c>
      <c r="G10" s="30">
        <f t="shared" si="0"/>
        <v>153</v>
      </c>
      <c r="H10" s="16"/>
      <c r="I10" s="85">
        <f>Results!B5</f>
        <v>2</v>
      </c>
      <c r="J10" s="89" t="str">
        <f>Results!C5</f>
        <v>Palo Verde</v>
      </c>
      <c r="K10" s="89"/>
      <c r="L10" s="49">
        <f>Results!E5</f>
        <v>395</v>
      </c>
      <c r="M10" s="87">
        <f>Results!F5</f>
        <v>415</v>
      </c>
      <c r="N10" s="87">
        <f>Results!G5</f>
        <v>810</v>
      </c>
      <c r="O10" s="64"/>
    </row>
    <row r="11" spans="1:15" ht="12.75" customHeight="1">
      <c r="A11" s="12"/>
      <c r="B11" s="63">
        <v>3</v>
      </c>
      <c r="C11" s="382" t="str">
        <f>'Hole-by-Hole'!B6</f>
        <v>Nick Bible (12)</v>
      </c>
      <c r="D11" s="383"/>
      <c r="E11" s="29">
        <f>'Hole-by-Hole'!X6</f>
        <v>88</v>
      </c>
      <c r="F11" s="31">
        <f>'Hole-by-Hole'!X7</f>
        <v>83</v>
      </c>
      <c r="G11" s="30">
        <f t="shared" si="0"/>
        <v>171</v>
      </c>
      <c r="H11" s="16"/>
      <c r="I11" s="85">
        <f>Results!B6</f>
        <v>3</v>
      </c>
      <c r="J11" s="89" t="str">
        <f>Results!C6</f>
        <v>Arbor View</v>
      </c>
      <c r="K11" s="89"/>
      <c r="L11" s="49">
        <f>Results!E6</f>
        <v>413</v>
      </c>
      <c r="M11" s="87">
        <f>Results!F6</f>
        <v>82</v>
      </c>
      <c r="N11" s="87">
        <f>Results!G6</f>
        <v>822</v>
      </c>
      <c r="O11" s="64"/>
    </row>
    <row r="12" spans="1:15" ht="12.75" customHeight="1">
      <c r="A12" s="12"/>
      <c r="B12" s="63">
        <v>4</v>
      </c>
      <c r="C12" s="382" t="str">
        <f>'Hole-by-Hole'!B8</f>
        <v>Christian Coleman (11)</v>
      </c>
      <c r="D12" s="383"/>
      <c r="E12" s="29">
        <f>'Hole-by-Hole'!X8</f>
        <v>93</v>
      </c>
      <c r="F12" s="31">
        <f>'Hole-by-Hole'!X9</f>
        <v>98</v>
      </c>
      <c r="G12" s="30">
        <f t="shared" si="0"/>
        <v>191</v>
      </c>
      <c r="H12" s="16"/>
      <c r="I12" s="56"/>
      <c r="J12" s="396"/>
      <c r="K12" s="397"/>
      <c r="L12" s="57"/>
      <c r="M12" s="57"/>
      <c r="N12" s="57"/>
      <c r="O12" s="64"/>
    </row>
    <row r="13" spans="1:15" ht="12.75" customHeight="1" thickBot="1">
      <c r="A13" s="12"/>
      <c r="B13" s="63">
        <v>5</v>
      </c>
      <c r="C13" s="382" t="str">
        <f>'Hole-by-Hole'!B10</f>
        <v>Sterlin Smokey (12)</v>
      </c>
      <c r="D13" s="383"/>
      <c r="E13" s="29">
        <f>'Hole-by-Hole'!X10</f>
        <v>86</v>
      </c>
      <c r="F13" s="31">
        <f>'Hole-by-Hole'!X11</f>
        <v>82</v>
      </c>
      <c r="G13" s="30">
        <f t="shared" si="0"/>
        <v>168</v>
      </c>
      <c r="H13" s="16"/>
      <c r="I13" s="394" t="s">
        <v>21</v>
      </c>
      <c r="J13" s="394"/>
      <c r="K13" s="394"/>
      <c r="L13" s="394"/>
      <c r="M13" s="394"/>
      <c r="N13" s="395"/>
      <c r="O13" s="64"/>
    </row>
    <row r="14" spans="1:15" ht="12.75" customHeight="1" thickBot="1">
      <c r="A14" s="12"/>
      <c r="B14" s="65">
        <v>6</v>
      </c>
      <c r="C14" s="388" t="str">
        <f>'Hole-by-Hole'!B12</f>
        <v>Scott Cunningham (9)</v>
      </c>
      <c r="D14" s="389"/>
      <c r="E14" s="47">
        <f>'Hole-by-Hole'!X12</f>
        <v>88</v>
      </c>
      <c r="F14" s="168">
        <f>'Hole-by-Hole'!X13</f>
        <v>93</v>
      </c>
      <c r="G14" s="39">
        <f t="shared" si="0"/>
        <v>181</v>
      </c>
      <c r="H14" s="16"/>
      <c r="I14" s="69" t="s">
        <v>23</v>
      </c>
      <c r="J14" s="72" t="s">
        <v>22</v>
      </c>
      <c r="K14" s="72" t="s">
        <v>5</v>
      </c>
      <c r="L14" s="72" t="s">
        <v>19</v>
      </c>
      <c r="M14" s="72" t="s">
        <v>20</v>
      </c>
      <c r="N14" s="73" t="s">
        <v>9</v>
      </c>
      <c r="O14" s="64"/>
    </row>
    <row r="15" spans="1:15" ht="12.75" customHeight="1" thickBot="1">
      <c r="A15" s="12"/>
      <c r="B15" s="34"/>
      <c r="C15" s="53"/>
      <c r="D15" s="52" t="s">
        <v>4</v>
      </c>
      <c r="E15" s="59">
        <f>'Hole-by-Hole'!Z13</f>
        <v>413</v>
      </c>
      <c r="F15" s="35">
        <f>'Hole-by-Hole'!AA13</f>
        <v>409</v>
      </c>
      <c r="G15" s="36">
        <f t="shared" si="0"/>
        <v>822</v>
      </c>
      <c r="H15" s="16"/>
      <c r="I15" s="79">
        <f>Results!B10</f>
        <v>1</v>
      </c>
      <c r="J15" s="80" t="str">
        <f>Results!C10</f>
        <v>Brandon Bauman (11)</v>
      </c>
      <c r="K15" s="80" t="str">
        <f>Results!D10</f>
        <v>Palo Verde</v>
      </c>
      <c r="L15" s="81">
        <f>Results!E10</f>
        <v>71</v>
      </c>
      <c r="M15" s="81">
        <f>Results!F10</f>
        <v>74</v>
      </c>
      <c r="N15" s="369">
        <f>Results!G10</f>
        <v>145</v>
      </c>
      <c r="O15" s="64"/>
    </row>
    <row r="16" spans="1:15" ht="12" customHeight="1" thickBot="1">
      <c r="A16" s="12"/>
      <c r="B16" s="66"/>
      <c r="C16" s="16"/>
      <c r="D16" s="16"/>
      <c r="E16" s="16"/>
      <c r="F16" s="60"/>
      <c r="G16" s="16"/>
      <c r="H16" s="16"/>
      <c r="I16" s="82">
        <f>Results!B11</f>
        <v>2</v>
      </c>
      <c r="J16" s="54" t="str">
        <f>Results!C11</f>
        <v>Frank Frisbee (11)</v>
      </c>
      <c r="K16" s="54" t="str">
        <f>Results!D11</f>
        <v>Bishop Gorman</v>
      </c>
      <c r="L16" s="48">
        <f>Results!E11</f>
        <v>71</v>
      </c>
      <c r="M16" s="48">
        <f>Results!F11</f>
        <v>76</v>
      </c>
      <c r="N16" s="40">
        <f>Results!G11</f>
        <v>147</v>
      </c>
      <c r="O16" s="64"/>
    </row>
    <row r="17" spans="1:15" ht="12.75" customHeight="1" thickBot="1">
      <c r="A17" s="12"/>
      <c r="B17" s="384" t="s">
        <v>220</v>
      </c>
      <c r="C17" s="385"/>
      <c r="D17" s="386"/>
      <c r="E17" s="386"/>
      <c r="F17" s="386"/>
      <c r="G17" s="387"/>
      <c r="H17" s="16"/>
      <c r="I17" s="82">
        <f>Results!B12</f>
        <v>3</v>
      </c>
      <c r="J17" s="54" t="str">
        <f>Results!C12</f>
        <v>Ben Davis (11)</v>
      </c>
      <c r="K17" s="54" t="str">
        <f>Results!D12</f>
        <v>Shadow Ridge</v>
      </c>
      <c r="L17" s="48">
        <f>Results!E12</f>
        <v>73</v>
      </c>
      <c r="M17" s="48">
        <f>Results!F12</f>
        <v>75</v>
      </c>
      <c r="N17" s="40">
        <f>Results!G12</f>
        <v>148</v>
      </c>
      <c r="O17" s="64"/>
    </row>
    <row r="18" spans="1:15" ht="12.75" customHeight="1" thickBot="1">
      <c r="A18" s="12"/>
      <c r="B18" s="22"/>
      <c r="C18" s="378" t="s">
        <v>1</v>
      </c>
      <c r="D18" s="398"/>
      <c r="E18" s="38" t="s">
        <v>26</v>
      </c>
      <c r="F18" s="23" t="s">
        <v>27</v>
      </c>
      <c r="G18" s="24" t="s">
        <v>2</v>
      </c>
      <c r="H18" s="16"/>
      <c r="I18" s="82">
        <f>Results!B13</f>
        <v>4</v>
      </c>
      <c r="J18" s="54" t="str">
        <f>Results!C13</f>
        <v>Sam Dickey (9)</v>
      </c>
      <c r="K18" s="54" t="str">
        <f>Results!D13</f>
        <v>Arbor View</v>
      </c>
      <c r="L18" s="48">
        <f>Results!E13</f>
        <v>72</v>
      </c>
      <c r="M18" s="48">
        <f>Results!F13</f>
        <v>77</v>
      </c>
      <c r="N18" s="40">
        <f>Results!G13</f>
        <v>149</v>
      </c>
      <c r="O18" s="64"/>
    </row>
    <row r="19" spans="1:15" ht="12.75" customHeight="1">
      <c r="A19" s="12"/>
      <c r="B19" s="25">
        <v>1</v>
      </c>
      <c r="C19" s="380" t="str">
        <f>'Hole-by-Hole'!B14</f>
        <v>Brandon Bauman (11)</v>
      </c>
      <c r="D19" s="381"/>
      <c r="E19" s="28">
        <f>'Hole-by-Hole'!X14</f>
        <v>71</v>
      </c>
      <c r="F19" s="26">
        <f>'Hole-by-Hole'!X15</f>
        <v>74</v>
      </c>
      <c r="G19" s="27">
        <f aca="true" t="shared" si="1" ref="G19:G25">E19+F19</f>
        <v>145</v>
      </c>
      <c r="H19" s="16"/>
      <c r="I19" s="82">
        <f>Results!B14</f>
        <v>4</v>
      </c>
      <c r="J19" s="54" t="str">
        <f>Results!C14</f>
        <v>Owen Rosebeck (9)</v>
      </c>
      <c r="K19" s="54" t="str">
        <f>Results!D14</f>
        <v>Bishop Gorman</v>
      </c>
      <c r="L19" s="48">
        <f>Results!E14</f>
        <v>74</v>
      </c>
      <c r="M19" s="48">
        <f>Results!F14</f>
        <v>75</v>
      </c>
      <c r="N19" s="370">
        <f>Results!G14</f>
        <v>149</v>
      </c>
      <c r="O19" s="64"/>
    </row>
    <row r="20" spans="1:15" ht="12.75" customHeight="1">
      <c r="A20" s="12"/>
      <c r="B20" s="29">
        <v>2</v>
      </c>
      <c r="C20" s="371" t="str">
        <f>'Hole-by-Hole'!B16</f>
        <v>Bradley Collet (10)</v>
      </c>
      <c r="D20" s="372"/>
      <c r="E20" s="28">
        <f>'Hole-by-Hole'!X16</f>
        <v>80</v>
      </c>
      <c r="F20" s="26">
        <f>'Hole-by-Hole'!X17</f>
        <v>80</v>
      </c>
      <c r="G20" s="30">
        <f t="shared" si="1"/>
        <v>160</v>
      </c>
      <c r="H20" s="16"/>
      <c r="I20" s="82">
        <f>Results!B15</f>
        <v>6</v>
      </c>
      <c r="J20" s="54" t="str">
        <f>Results!C15</f>
        <v>Niko Gonnella (12)</v>
      </c>
      <c r="K20" s="54" t="str">
        <f>Results!D15</f>
        <v>Desert Oasis</v>
      </c>
      <c r="L20" s="48">
        <f>Results!E15</f>
        <v>76</v>
      </c>
      <c r="M20" s="48">
        <f>Results!F15</f>
        <v>74</v>
      </c>
      <c r="N20" s="40">
        <f>Results!G15</f>
        <v>150</v>
      </c>
      <c r="O20" s="64"/>
    </row>
    <row r="21" spans="1:15" ht="12.75" customHeight="1">
      <c r="A21" s="12"/>
      <c r="B21" s="29">
        <v>3</v>
      </c>
      <c r="C21" s="371" t="str">
        <f>'Hole-by-Hole'!B18</f>
        <v>Joe Ender (9)</v>
      </c>
      <c r="D21" s="372"/>
      <c r="E21" s="28">
        <f>'Hole-by-Hole'!X18</f>
        <v>76</v>
      </c>
      <c r="F21" s="26">
        <f>'Hole-by-Hole'!X19</f>
        <v>78</v>
      </c>
      <c r="G21" s="30">
        <f t="shared" si="1"/>
        <v>154</v>
      </c>
      <c r="H21" s="16"/>
      <c r="I21" s="82">
        <f>Results!B16</f>
        <v>7</v>
      </c>
      <c r="J21" s="54" t="str">
        <f>Results!C16</f>
        <v>Alex Jordan (12)</v>
      </c>
      <c r="K21" s="54" t="str">
        <f>Results!D16</f>
        <v>Bonanza</v>
      </c>
      <c r="L21" s="48">
        <f>Results!E16</f>
        <v>75</v>
      </c>
      <c r="M21" s="48">
        <f>Results!F16</f>
        <v>77</v>
      </c>
      <c r="N21" s="370">
        <f>Results!G16</f>
        <v>152</v>
      </c>
      <c r="O21" s="64"/>
    </row>
    <row r="22" spans="1:15" ht="12.75" customHeight="1">
      <c r="A22" s="12"/>
      <c r="B22" s="29">
        <v>4</v>
      </c>
      <c r="C22" s="371" t="str">
        <f>'Hole-by-Hole'!B20</f>
        <v>Tanner Lish (10)</v>
      </c>
      <c r="D22" s="372"/>
      <c r="E22" s="28">
        <f>'Hole-by-Hole'!X20</f>
        <v>83</v>
      </c>
      <c r="F22" s="26">
        <f>'Hole-by-Hole'!X21</f>
        <v>98</v>
      </c>
      <c r="G22" s="30">
        <f t="shared" si="1"/>
        <v>181</v>
      </c>
      <c r="H22" s="16"/>
      <c r="I22" s="82">
        <f>Results!B17</f>
        <v>8</v>
      </c>
      <c r="J22" s="54" t="str">
        <f>Results!C17</f>
        <v>Brandon Smith (10)</v>
      </c>
      <c r="K22" s="54" t="str">
        <f>Results!D17</f>
        <v>Cimarron Memorial</v>
      </c>
      <c r="L22" s="48">
        <f>Results!E17</f>
        <v>70</v>
      </c>
      <c r="M22" s="48">
        <f>Results!F17</f>
        <v>83</v>
      </c>
      <c r="N22" s="40">
        <f>Results!G17</f>
        <v>153</v>
      </c>
      <c r="O22" s="64"/>
    </row>
    <row r="23" spans="1:15" ht="12.75" customHeight="1">
      <c r="A23" s="12"/>
      <c r="B23" s="29">
        <v>5</v>
      </c>
      <c r="C23" s="371" t="str">
        <f>'Hole-by-Hole'!B22</f>
        <v>Jun Oshimoto (9)</v>
      </c>
      <c r="D23" s="372"/>
      <c r="E23" s="28">
        <f>'Hole-by-Hole'!X22</f>
        <v>85</v>
      </c>
      <c r="F23" s="26">
        <f>'Hole-by-Hole'!X23</f>
        <v>88</v>
      </c>
      <c r="G23" s="30">
        <f t="shared" si="1"/>
        <v>173</v>
      </c>
      <c r="H23" s="16"/>
      <c r="I23" s="82">
        <f>Results!B18</f>
        <v>8</v>
      </c>
      <c r="J23" s="54" t="str">
        <f>Results!C18</f>
        <v>Cody Piper (12)</v>
      </c>
      <c r="K23" s="54" t="str">
        <f>Results!D18</f>
        <v>Arbor View</v>
      </c>
      <c r="L23" s="48">
        <f>Results!E18</f>
        <v>79</v>
      </c>
      <c r="M23" s="48">
        <f>Results!F18</f>
        <v>74</v>
      </c>
      <c r="N23" s="48">
        <f>Results!G18</f>
        <v>153</v>
      </c>
      <c r="O23" s="64"/>
    </row>
    <row r="24" spans="1:15" ht="12.75" customHeight="1" thickBot="1">
      <c r="A24" s="12"/>
      <c r="B24" s="32">
        <v>6</v>
      </c>
      <c r="C24" s="371" t="str">
        <f>'Hole-by-Hole'!B24</f>
        <v>Josh Powell (10)</v>
      </c>
      <c r="D24" s="372"/>
      <c r="E24" s="28">
        <f>'Hole-by-Hole'!X24</f>
        <v>87</v>
      </c>
      <c r="F24" s="26">
        <f>'Hole-by-Hole'!X25</f>
        <v>95</v>
      </c>
      <c r="G24" s="33">
        <f t="shared" si="1"/>
        <v>182</v>
      </c>
      <c r="H24" s="16"/>
      <c r="I24" s="82">
        <f>Results!B19</f>
        <v>8</v>
      </c>
      <c r="J24" s="54" t="str">
        <f>Results!C19</f>
        <v>George Kim (9)</v>
      </c>
      <c r="K24" s="54" t="str">
        <f>Results!D19</f>
        <v>Sierra Vista</v>
      </c>
      <c r="L24" s="48">
        <f>Results!E19</f>
        <v>79</v>
      </c>
      <c r="M24" s="48">
        <f>Results!F19</f>
        <v>74</v>
      </c>
      <c r="N24" s="48">
        <f>Results!G19</f>
        <v>153</v>
      </c>
      <c r="O24" s="64"/>
    </row>
    <row r="25" spans="1:15" ht="12.75" customHeight="1" thickBot="1">
      <c r="A25" s="12"/>
      <c r="B25" s="34"/>
      <c r="C25" s="53"/>
      <c r="D25" s="52" t="s">
        <v>4</v>
      </c>
      <c r="E25" s="50">
        <f>'Hole-by-Hole'!Z25</f>
        <v>395</v>
      </c>
      <c r="F25" s="50">
        <f>'Hole-by-Hole'!AA25</f>
        <v>415</v>
      </c>
      <c r="G25" s="51">
        <f t="shared" si="1"/>
        <v>810</v>
      </c>
      <c r="H25" s="16"/>
      <c r="I25" s="82">
        <f>Results!B20</f>
        <v>11</v>
      </c>
      <c r="J25" s="54" t="str">
        <f>Results!C20</f>
        <v>Dylan Garrett (12)</v>
      </c>
      <c r="K25" s="54" t="str">
        <f>Results!D20</f>
        <v>Bishop Gorman</v>
      </c>
      <c r="L25" s="48">
        <f>Results!E20</f>
        <v>75</v>
      </c>
      <c r="M25" s="48">
        <f>Results!F20</f>
        <v>79</v>
      </c>
      <c r="N25" s="344">
        <f>Results!G20</f>
        <v>154</v>
      </c>
      <c r="O25" s="64"/>
    </row>
    <row r="26" spans="1:15" ht="12.75" customHeight="1" thickBot="1">
      <c r="A26" s="12"/>
      <c r="B26" s="66"/>
      <c r="C26" s="16"/>
      <c r="D26" s="16"/>
      <c r="E26" s="16"/>
      <c r="F26" s="16"/>
      <c r="G26" s="16"/>
      <c r="H26" s="16"/>
      <c r="I26" s="82">
        <f>Results!B21</f>
        <v>11</v>
      </c>
      <c r="J26" s="54" t="str">
        <f>Results!C21</f>
        <v>Joe Ender (9)</v>
      </c>
      <c r="K26" s="54" t="str">
        <f>Results!D21</f>
        <v>Palo Verde</v>
      </c>
      <c r="L26" s="48">
        <f>Results!E21</f>
        <v>76</v>
      </c>
      <c r="M26" s="48">
        <f>Results!F21</f>
        <v>78</v>
      </c>
      <c r="N26" s="348">
        <f>Results!G21</f>
        <v>154</v>
      </c>
      <c r="O26" s="64"/>
    </row>
    <row r="27" spans="1:15" ht="12.75" customHeight="1" thickBot="1">
      <c r="A27" s="12"/>
      <c r="B27" s="384" t="s">
        <v>221</v>
      </c>
      <c r="C27" s="385"/>
      <c r="D27" s="386"/>
      <c r="E27" s="386"/>
      <c r="F27" s="386"/>
      <c r="G27" s="387"/>
      <c r="H27" s="16"/>
      <c r="I27" s="82">
        <f>Results!B22</f>
        <v>13</v>
      </c>
      <c r="J27" s="54" t="str">
        <f>Results!C22</f>
        <v>Allen Fleegle (11)</v>
      </c>
      <c r="K27" s="54" t="str">
        <f>Results!D22</f>
        <v>Centennial</v>
      </c>
      <c r="L27" s="48">
        <f>Results!E22</f>
        <v>75</v>
      </c>
      <c r="M27" s="48">
        <f>Results!F22</f>
        <v>80</v>
      </c>
      <c r="N27" s="48">
        <f>Results!G22</f>
        <v>155</v>
      </c>
      <c r="O27" s="64"/>
    </row>
    <row r="28" spans="1:15" ht="12.75" customHeight="1" thickBot="1">
      <c r="A28" s="12"/>
      <c r="B28" s="22"/>
      <c r="C28" s="378" t="s">
        <v>1</v>
      </c>
      <c r="D28" s="398"/>
      <c r="E28" s="38" t="s">
        <v>26</v>
      </c>
      <c r="F28" s="23" t="s">
        <v>27</v>
      </c>
      <c r="G28" s="24" t="s">
        <v>2</v>
      </c>
      <c r="H28" s="16"/>
      <c r="I28" s="82">
        <f>Results!B23</f>
        <v>14</v>
      </c>
      <c r="J28" s="54" t="str">
        <f>Results!C23</f>
        <v>Christian James (9)</v>
      </c>
      <c r="K28" s="54" t="str">
        <f>Results!D23</f>
        <v>Bishop Gorman</v>
      </c>
      <c r="L28" s="48">
        <f>Results!E23</f>
        <v>82</v>
      </c>
      <c r="M28" s="48">
        <f>Results!F23</f>
        <v>74</v>
      </c>
      <c r="N28" s="348">
        <f>Results!G23</f>
        <v>156</v>
      </c>
      <c r="O28" s="64"/>
    </row>
    <row r="29" spans="1:15" ht="12.75" customHeight="1">
      <c r="A29" s="12"/>
      <c r="B29" s="25">
        <v>1</v>
      </c>
      <c r="C29" s="380" t="str">
        <f>'Hole-by-Hole'!B26</f>
        <v>Christian James (9)</v>
      </c>
      <c r="D29" s="381"/>
      <c r="E29" s="28">
        <f>'Hole-by-Hole'!X26</f>
        <v>82</v>
      </c>
      <c r="F29" s="26">
        <f>'Hole-by-Hole'!X27</f>
        <v>74</v>
      </c>
      <c r="G29" s="27">
        <f aca="true" t="shared" si="2" ref="G29:G35">E29+F29</f>
        <v>156</v>
      </c>
      <c r="H29" s="16"/>
      <c r="I29" s="82">
        <f>Results!B24</f>
        <v>15</v>
      </c>
      <c r="J29" s="54" t="str">
        <f>Results!C24</f>
        <v>Bradley Collet (10)</v>
      </c>
      <c r="K29" s="54" t="str">
        <f>Results!D24</f>
        <v>Palo Verde</v>
      </c>
      <c r="L29" s="48">
        <f>Results!E24</f>
        <v>80</v>
      </c>
      <c r="M29" s="48">
        <f>Results!F24</f>
        <v>80</v>
      </c>
      <c r="N29" s="48">
        <f>Results!G24</f>
        <v>160</v>
      </c>
      <c r="O29" s="64"/>
    </row>
    <row r="30" spans="1:15" ht="12.75" customHeight="1">
      <c r="A30" s="12"/>
      <c r="B30" s="29">
        <v>2</v>
      </c>
      <c r="C30" s="371" t="str">
        <f>'Hole-by-Hole'!B28</f>
        <v>Frank Frisbee (11)</v>
      </c>
      <c r="D30" s="372"/>
      <c r="E30" s="28">
        <f>'Hole-by-Hole'!X28</f>
        <v>71</v>
      </c>
      <c r="F30" s="26">
        <f>'Hole-by-Hole'!X29</f>
        <v>76</v>
      </c>
      <c r="G30" s="30">
        <f t="shared" si="2"/>
        <v>147</v>
      </c>
      <c r="H30" s="16"/>
      <c r="I30" s="82">
        <f>Results!B25</f>
        <v>16</v>
      </c>
      <c r="J30" s="54" t="str">
        <f>Results!C25</f>
        <v>Joshua James (9)</v>
      </c>
      <c r="K30" s="54" t="str">
        <f>Results!D25</f>
        <v>Centennial</v>
      </c>
      <c r="L30" s="48">
        <f>Results!E25</f>
        <v>78</v>
      </c>
      <c r="M30" s="48">
        <f>Results!F25</f>
        <v>85</v>
      </c>
      <c r="N30" s="348">
        <f>Results!G25</f>
        <v>163</v>
      </c>
      <c r="O30" s="64"/>
    </row>
    <row r="31" spans="1:15" ht="12.75" customHeight="1">
      <c r="A31" s="12"/>
      <c r="B31" s="29">
        <v>3</v>
      </c>
      <c r="C31" s="371" t="str">
        <f>'Hole-by-Hole'!B30</f>
        <v>Dylan Garrett (12)</v>
      </c>
      <c r="D31" s="372"/>
      <c r="E31" s="28">
        <f>'Hole-by-Hole'!X30</f>
        <v>75</v>
      </c>
      <c r="F31" s="26">
        <f>'Hole-by-Hole'!X31</f>
        <v>79</v>
      </c>
      <c r="G31" s="30">
        <f t="shared" si="2"/>
        <v>154</v>
      </c>
      <c r="H31" s="16"/>
      <c r="I31" s="82">
        <f>Results!B26</f>
        <v>16</v>
      </c>
      <c r="J31" s="54" t="str">
        <f>Results!C26</f>
        <v>Anthony Lalli (10)</v>
      </c>
      <c r="K31" s="54" t="str">
        <f>Results!D26</f>
        <v>Bishop Gorman</v>
      </c>
      <c r="L31" s="48">
        <f>Results!E26</f>
        <v>81</v>
      </c>
      <c r="M31" s="48">
        <f>Results!F26</f>
        <v>82</v>
      </c>
      <c r="N31" s="348">
        <f>Results!G26</f>
        <v>163</v>
      </c>
      <c r="O31" s="64"/>
    </row>
    <row r="32" spans="1:15" ht="12.75" customHeight="1">
      <c r="A32" s="12"/>
      <c r="B32" s="29">
        <v>4</v>
      </c>
      <c r="C32" s="371" t="str">
        <f>'Hole-by-Hole'!B32</f>
        <v>Anthony Lalli (10)</v>
      </c>
      <c r="D32" s="372"/>
      <c r="E32" s="28">
        <f>'Hole-by-Hole'!X32</f>
        <v>81</v>
      </c>
      <c r="F32" s="26">
        <f>'Hole-by-Hole'!X33</f>
        <v>82</v>
      </c>
      <c r="G32" s="30">
        <f t="shared" si="2"/>
        <v>163</v>
      </c>
      <c r="H32" s="16"/>
      <c r="I32" s="82">
        <f>Results!B27</f>
        <v>18</v>
      </c>
      <c r="J32" s="54" t="str">
        <f>Results!C27</f>
        <v>Caleb "CJ" Watkins (11)</v>
      </c>
      <c r="K32" s="54" t="str">
        <f>Results!D27</f>
        <v>Spring Valley</v>
      </c>
      <c r="L32" s="48">
        <f>Results!E27</f>
        <v>81</v>
      </c>
      <c r="M32" s="48">
        <f>Results!F27</f>
        <v>85</v>
      </c>
      <c r="N32" s="348">
        <f>Results!G27</f>
        <v>166</v>
      </c>
      <c r="O32" s="64"/>
    </row>
    <row r="33" spans="1:15" ht="12.75" customHeight="1">
      <c r="A33" s="12"/>
      <c r="B33" s="29">
        <v>5</v>
      </c>
      <c r="C33" s="371" t="str">
        <f>'Hole-by-Hole'!B34</f>
        <v>Owen Rosebeck (9)</v>
      </c>
      <c r="D33" s="372"/>
      <c r="E33" s="28">
        <f>'Hole-by-Hole'!X34</f>
        <v>74</v>
      </c>
      <c r="F33" s="26">
        <f>'Hole-by-Hole'!X35</f>
        <v>75</v>
      </c>
      <c r="G33" s="30">
        <f t="shared" si="2"/>
        <v>149</v>
      </c>
      <c r="H33" s="16"/>
      <c r="I33" s="82">
        <f>Results!B28</f>
        <v>19</v>
      </c>
      <c r="J33" s="54" t="str">
        <f>Results!C28</f>
        <v>Danny Drake (12)</v>
      </c>
      <c r="K33" s="54" t="str">
        <f>Results!D28</f>
        <v>Cimarron Memorial</v>
      </c>
      <c r="L33" s="48">
        <f>Results!E28</f>
        <v>81</v>
      </c>
      <c r="M33" s="48">
        <f>Results!F28</f>
        <v>87</v>
      </c>
      <c r="N33" s="48">
        <f>Results!G28</f>
        <v>168</v>
      </c>
      <c r="O33" s="64"/>
    </row>
    <row r="34" spans="1:15" ht="12.75" customHeight="1" thickBot="1">
      <c r="A34" s="12"/>
      <c r="B34" s="32">
        <v>6</v>
      </c>
      <c r="C34" s="371" t="str">
        <f>'Hole-by-Hole'!B36</f>
        <v>Ben Schlichting (12)</v>
      </c>
      <c r="D34" s="372"/>
      <c r="E34" s="28">
        <f>'Hole-by-Hole'!X36</f>
        <v>85</v>
      </c>
      <c r="F34" s="26">
        <f>'Hole-by-Hole'!X37</f>
        <v>85</v>
      </c>
      <c r="G34" s="33">
        <f t="shared" si="2"/>
        <v>170</v>
      </c>
      <c r="H34" s="16"/>
      <c r="I34" s="82">
        <f>Results!B29</f>
        <v>19</v>
      </c>
      <c r="J34" s="54" t="str">
        <f>Results!C29</f>
        <v>Sterlin Smokey (12)</v>
      </c>
      <c r="K34" s="54" t="str">
        <f>Results!D29</f>
        <v>Arbor View</v>
      </c>
      <c r="L34" s="48">
        <f>Results!E29</f>
        <v>86</v>
      </c>
      <c r="M34" s="48">
        <f>Results!F29</f>
        <v>82</v>
      </c>
      <c r="N34" s="48">
        <f>Results!G29</f>
        <v>168</v>
      </c>
      <c r="O34" s="64"/>
    </row>
    <row r="35" spans="1:15" ht="12.75" customHeight="1" thickBot="1">
      <c r="A35" s="12"/>
      <c r="B35" s="34"/>
      <c r="C35" s="53"/>
      <c r="D35" s="52" t="s">
        <v>4</v>
      </c>
      <c r="E35" s="50">
        <f>'Hole-by-Hole'!Z37</f>
        <v>383</v>
      </c>
      <c r="F35" s="50">
        <f>'Hole-by-Hole'!AA37</f>
        <v>386</v>
      </c>
      <c r="G35" s="51">
        <f t="shared" si="2"/>
        <v>769</v>
      </c>
      <c r="H35" s="16"/>
      <c r="I35" s="82">
        <f>Results!B30</f>
        <v>21</v>
      </c>
      <c r="J35" s="54" t="str">
        <f>Results!C30</f>
        <v>Ben Schlichting (12)</v>
      </c>
      <c r="K35" s="54" t="str">
        <f>Results!D30</f>
        <v>Bishop Gorman</v>
      </c>
      <c r="L35" s="48">
        <f>Results!E30</f>
        <v>85</v>
      </c>
      <c r="M35" s="48" t="s">
        <v>222</v>
      </c>
      <c r="N35" s="48">
        <f>Results!G30</f>
        <v>170</v>
      </c>
      <c r="O35" s="64"/>
    </row>
    <row r="36" spans="1:15" ht="12.75" customHeight="1" thickBot="1">
      <c r="A36" s="12"/>
      <c r="B36" s="66"/>
      <c r="C36" s="16"/>
      <c r="D36" s="16"/>
      <c r="E36" s="16"/>
      <c r="F36" s="16"/>
      <c r="G36" s="16"/>
      <c r="H36" s="16"/>
      <c r="I36" s="82">
        <f>Results!B31</f>
        <v>22</v>
      </c>
      <c r="J36" s="54" t="str">
        <f>Results!C31</f>
        <v>Nick Bible (12)</v>
      </c>
      <c r="K36" s="54" t="str">
        <f>Results!D31</f>
        <v>Arbor View</v>
      </c>
      <c r="L36" s="48">
        <f>Results!E31</f>
        <v>88</v>
      </c>
      <c r="M36" s="48">
        <f>Results!F31</f>
        <v>83</v>
      </c>
      <c r="N36" s="48">
        <f>Results!G31</f>
        <v>171</v>
      </c>
      <c r="O36" s="64"/>
    </row>
    <row r="37" spans="1:40" ht="12.75" customHeight="1" thickBot="1">
      <c r="A37" s="12"/>
      <c r="B37" s="67"/>
      <c r="C37" s="373" t="s">
        <v>0</v>
      </c>
      <c r="D37" s="374"/>
      <c r="E37" s="374"/>
      <c r="F37" s="374"/>
      <c r="G37" s="375"/>
      <c r="H37" s="12"/>
      <c r="I37" s="82">
        <f>Results!B32</f>
        <v>23</v>
      </c>
      <c r="J37" s="54" t="str">
        <f>Results!C32</f>
        <v>Jun Oshimoto (9)</v>
      </c>
      <c r="K37" s="54" t="str">
        <f>Results!D32</f>
        <v>Palo Verde</v>
      </c>
      <c r="L37" s="48">
        <f>Results!E32</f>
        <v>85</v>
      </c>
      <c r="M37" s="48">
        <f>Results!F32</f>
        <v>88</v>
      </c>
      <c r="N37" s="48">
        <f>Results!G32</f>
        <v>173</v>
      </c>
      <c r="O37" s="64"/>
      <c r="AH37" s="1"/>
      <c r="AI37" s="1"/>
      <c r="AJ37" s="1"/>
      <c r="AK37" s="1"/>
      <c r="AL37" s="1"/>
      <c r="AM37" s="1"/>
      <c r="AN37" s="1"/>
    </row>
    <row r="38" spans="1:40" ht="12.75" customHeight="1" thickBot="1">
      <c r="A38" s="12"/>
      <c r="B38" s="67"/>
      <c r="C38" s="116" t="s">
        <v>1</v>
      </c>
      <c r="D38" s="117" t="s">
        <v>3</v>
      </c>
      <c r="E38" s="117" t="s">
        <v>26</v>
      </c>
      <c r="F38" s="117" t="s">
        <v>27</v>
      </c>
      <c r="G38" s="118" t="s">
        <v>2</v>
      </c>
      <c r="H38" s="12"/>
      <c r="I38" s="82">
        <f>Results!B33</f>
        <v>24</v>
      </c>
      <c r="J38" s="54" t="str">
        <f>Results!C33</f>
        <v>Tanner Lish (10)</v>
      </c>
      <c r="K38" s="54" t="str">
        <f>Results!D33</f>
        <v>Palo Verde</v>
      </c>
      <c r="L38" s="48">
        <f>Results!E33</f>
        <v>83</v>
      </c>
      <c r="M38" s="48">
        <f>Results!F33</f>
        <v>98</v>
      </c>
      <c r="N38" s="48">
        <f>Results!G33</f>
        <v>181</v>
      </c>
      <c r="O38" s="64"/>
      <c r="AH38" s="1"/>
      <c r="AI38" s="1"/>
      <c r="AJ38" s="1"/>
      <c r="AK38" s="1"/>
      <c r="AL38" s="1"/>
      <c r="AM38" s="1"/>
      <c r="AN38" s="1"/>
    </row>
    <row r="39" spans="1:40" ht="12.75" customHeight="1">
      <c r="A39" s="12"/>
      <c r="B39" s="42"/>
      <c r="C39" s="97" t="str">
        <f>'Hole-by-Hole'!B39</f>
        <v>Alex Jordan (12)</v>
      </c>
      <c r="D39" s="97" t="str">
        <f>'Hole-by-Hole'!C39</f>
        <v>Bonanza</v>
      </c>
      <c r="E39" s="48">
        <f>'Hole-by-Hole'!X39</f>
        <v>75</v>
      </c>
      <c r="F39" s="48">
        <f>'Hole-by-Hole'!X40</f>
        <v>77</v>
      </c>
      <c r="G39" s="49">
        <f aca="true" t="shared" si="3" ref="G39:G50">E39+F39</f>
        <v>152</v>
      </c>
      <c r="H39" s="12"/>
      <c r="I39" s="82">
        <f>Results!B34</f>
        <v>24</v>
      </c>
      <c r="J39" s="54" t="str">
        <f>Results!C34</f>
        <v>Scott Cunningham (9)</v>
      </c>
      <c r="K39" s="54" t="str">
        <f>Results!D34</f>
        <v>Arbor View</v>
      </c>
      <c r="L39" s="48">
        <f>Results!E34</f>
        <v>88</v>
      </c>
      <c r="M39" s="48">
        <f>Results!F34</f>
        <v>93</v>
      </c>
      <c r="N39" s="48">
        <f>Results!G34</f>
        <v>181</v>
      </c>
      <c r="O39" s="64"/>
      <c r="AH39" s="1"/>
      <c r="AI39" s="1"/>
      <c r="AJ39" s="1"/>
      <c r="AK39" s="1"/>
      <c r="AL39" s="1"/>
      <c r="AM39" s="1"/>
      <c r="AN39" s="1"/>
    </row>
    <row r="40" spans="1:40" ht="12.75" customHeight="1">
      <c r="A40" s="12"/>
      <c r="B40" s="43"/>
      <c r="C40" s="97" t="str">
        <f>'Hole-by-Hole'!B41</f>
        <v>Joshua James (9)</v>
      </c>
      <c r="D40" s="97" t="str">
        <f>'Hole-by-Hole'!C41</f>
        <v>Centennial</v>
      </c>
      <c r="E40" s="48">
        <f>'Hole-by-Hole'!X41</f>
        <v>78</v>
      </c>
      <c r="F40" s="48">
        <f>'Hole-by-Hole'!X42</f>
        <v>85</v>
      </c>
      <c r="G40" s="49">
        <f t="shared" si="3"/>
        <v>163</v>
      </c>
      <c r="H40" s="12"/>
      <c r="I40" s="82">
        <f>Results!B35</f>
        <v>26</v>
      </c>
      <c r="J40" s="54" t="str">
        <f>Results!C35</f>
        <v>Josh Powell (10)</v>
      </c>
      <c r="K40" s="54" t="str">
        <f>Results!D35</f>
        <v>Palo Verde</v>
      </c>
      <c r="L40" s="48">
        <f>Results!E35</f>
        <v>87</v>
      </c>
      <c r="M40" s="48">
        <f>Results!F35</f>
        <v>95</v>
      </c>
      <c r="N40" s="48">
        <f>Results!G35</f>
        <v>182</v>
      </c>
      <c r="O40" s="64"/>
      <c r="AH40" s="1"/>
      <c r="AI40" s="1"/>
      <c r="AJ40" s="1"/>
      <c r="AK40" s="1"/>
      <c r="AL40" s="1"/>
      <c r="AM40" s="1"/>
      <c r="AN40" s="1"/>
    </row>
    <row r="41" spans="1:40" ht="12.75" customHeight="1">
      <c r="A41" s="12"/>
      <c r="B41" s="44"/>
      <c r="C41" s="97" t="str">
        <f>'Hole-by-Hole'!B43</f>
        <v>Matthew Palmer (11)</v>
      </c>
      <c r="D41" s="97" t="str">
        <f>'Hole-by-Hole'!C43</f>
        <v>Centennial</v>
      </c>
      <c r="E41" s="48">
        <f>'Hole-by-Hole'!X43</f>
        <v>500</v>
      </c>
      <c r="F41" s="48">
        <f>'Hole-by-Hole'!X44</f>
        <v>500</v>
      </c>
      <c r="G41" s="49">
        <f t="shared" si="3"/>
        <v>1000</v>
      </c>
      <c r="H41" s="12"/>
      <c r="I41" s="82">
        <f>Results!B36</f>
        <v>27</v>
      </c>
      <c r="J41" s="54" t="str">
        <f>Results!C36</f>
        <v>Christian Coleman (11)</v>
      </c>
      <c r="K41" s="54" t="str">
        <f>Results!D36</f>
        <v>Arbor View</v>
      </c>
      <c r="L41" s="48">
        <f>Results!E36</f>
        <v>93</v>
      </c>
      <c r="M41" s="48">
        <f>Results!F36</f>
        <v>98</v>
      </c>
      <c r="N41" s="48">
        <f>Results!G36</f>
        <v>191</v>
      </c>
      <c r="O41" s="64"/>
      <c r="AH41" s="1"/>
      <c r="AI41" s="1"/>
      <c r="AJ41" s="1"/>
      <c r="AK41" s="1"/>
      <c r="AL41" s="1"/>
      <c r="AM41" s="1"/>
      <c r="AN41" s="1"/>
    </row>
    <row r="42" spans="1:40" ht="12.75" customHeight="1">
      <c r="A42" s="12"/>
      <c r="B42" s="45"/>
      <c r="C42" s="97" t="str">
        <f>'Hole-by-Hole'!B45</f>
        <v>Allen Fleegle (11)</v>
      </c>
      <c r="D42" s="97" t="str">
        <f>'Hole-by-Hole'!C45</f>
        <v>Centennial</v>
      </c>
      <c r="E42" s="48">
        <f>'Hole-by-Hole'!X45</f>
        <v>75</v>
      </c>
      <c r="F42" s="48">
        <f>'Hole-by-Hole'!X46</f>
        <v>80</v>
      </c>
      <c r="G42" s="49">
        <f t="shared" si="3"/>
        <v>155</v>
      </c>
      <c r="H42" s="12"/>
      <c r="I42" s="82">
        <f>Results!B37</f>
        <v>28</v>
      </c>
      <c r="J42" s="54" t="str">
        <f>Results!C37</f>
        <v>Tanner Johnson (9)</v>
      </c>
      <c r="K42" s="54" t="str">
        <f>Results!D37</f>
        <v>Shadow Ridge</v>
      </c>
      <c r="L42" s="48">
        <f>Results!E37</f>
        <v>84</v>
      </c>
      <c r="M42" s="48" t="s">
        <v>222</v>
      </c>
      <c r="N42" s="48">
        <f>Results!G37</f>
        <v>584</v>
      </c>
      <c r="O42" s="64"/>
      <c r="AH42" s="1"/>
      <c r="AI42" s="1"/>
      <c r="AJ42" s="1"/>
      <c r="AK42" s="1"/>
      <c r="AL42" s="1"/>
      <c r="AM42" s="1"/>
      <c r="AN42" s="1"/>
    </row>
    <row r="43" spans="1:40" ht="12.75" customHeight="1">
      <c r="A43" s="12"/>
      <c r="B43" s="45"/>
      <c r="C43" s="97" t="str">
        <f>'Hole-by-Hole'!B47</f>
        <v>Brandon Smith (10)</v>
      </c>
      <c r="D43" s="97" t="str">
        <f>'Hole-by-Hole'!C47</f>
        <v>Cimarron Memorial</v>
      </c>
      <c r="E43" s="48">
        <f>'Hole-by-Hole'!X47</f>
        <v>70</v>
      </c>
      <c r="F43" s="48">
        <f>'Hole-by-Hole'!X48</f>
        <v>83</v>
      </c>
      <c r="G43" s="49">
        <f t="shared" si="3"/>
        <v>153</v>
      </c>
      <c r="H43" s="12"/>
      <c r="I43" s="82" t="e">
        <f>Results!B38</f>
        <v>#N/A</v>
      </c>
      <c r="J43" s="54" t="str">
        <f>Results!C38</f>
        <v>Sam Tietjen (12)</v>
      </c>
      <c r="K43" s="54" t="str">
        <f>Results!D38</f>
        <v>Desert Oasis</v>
      </c>
      <c r="L43" s="48">
        <f>Results!E38</f>
        <v>91</v>
      </c>
      <c r="M43" s="48" t="str">
        <f>Results!F38</f>
        <v>MC</v>
      </c>
      <c r="N43" s="48">
        <f>Results!G38</f>
        <v>0</v>
      </c>
      <c r="O43" s="64"/>
      <c r="AH43" s="1"/>
      <c r="AI43" s="1"/>
      <c r="AJ43" s="1"/>
      <c r="AK43" s="1"/>
      <c r="AL43" s="1"/>
      <c r="AM43" s="1"/>
      <c r="AN43" s="1"/>
    </row>
    <row r="44" spans="1:40" ht="12.75" customHeight="1">
      <c r="A44" s="12"/>
      <c r="B44" s="43"/>
      <c r="C44" s="97" t="str">
        <f>'Hole-by-Hole'!B49</f>
        <v>Danny Drake (12)</v>
      </c>
      <c r="D44" s="97" t="str">
        <f>'Hole-by-Hole'!C49</f>
        <v>Cimarron Memorial</v>
      </c>
      <c r="E44" s="48">
        <f>'Hole-by-Hole'!X49</f>
        <v>81</v>
      </c>
      <c r="F44" s="48">
        <f>'Hole-by-Hole'!X50</f>
        <v>87</v>
      </c>
      <c r="G44" s="49">
        <f t="shared" si="3"/>
        <v>168</v>
      </c>
      <c r="H44" s="12"/>
      <c r="I44" s="82" t="e">
        <f>Results!B39</f>
        <v>#VALUE!</v>
      </c>
      <c r="J44" s="54" t="str">
        <f>Results!C39</f>
        <v>Matthew Palmer (11)</v>
      </c>
      <c r="K44" s="54" t="str">
        <f>Results!D39</f>
        <v>Centennial</v>
      </c>
      <c r="L44" s="48" t="s">
        <v>223</v>
      </c>
      <c r="M44" s="349" t="s">
        <v>224</v>
      </c>
      <c r="N44" s="349" t="s">
        <v>224</v>
      </c>
      <c r="O44" s="64"/>
      <c r="AH44" s="1"/>
      <c r="AI44" s="1"/>
      <c r="AJ44" s="1"/>
      <c r="AK44" s="1"/>
      <c r="AL44" s="1"/>
      <c r="AM44" s="1"/>
      <c r="AN44" s="1"/>
    </row>
    <row r="45" spans="1:40" ht="12.75" customHeight="1">
      <c r="A45" s="12"/>
      <c r="B45" s="46"/>
      <c r="C45" s="97" t="str">
        <f>'Hole-by-Hole'!B51</f>
        <v>Niko Gonnella (12)</v>
      </c>
      <c r="D45" s="97" t="str">
        <f>'Hole-by-Hole'!C51</f>
        <v>Desert Oasis</v>
      </c>
      <c r="E45" s="48">
        <f>'Hole-by-Hole'!X51</f>
        <v>76</v>
      </c>
      <c r="F45" s="48">
        <f>'Hole-by-Hole'!X52</f>
        <v>74</v>
      </c>
      <c r="G45" s="49">
        <f t="shared" si="3"/>
        <v>150</v>
      </c>
      <c r="H45" s="212"/>
      <c r="I45" s="213"/>
      <c r="J45" s="213"/>
      <c r="K45" s="214"/>
      <c r="L45" s="215"/>
      <c r="M45" s="214"/>
      <c r="N45" s="214"/>
      <c r="O45" s="216"/>
      <c r="AH45" s="1"/>
      <c r="AI45" s="1"/>
      <c r="AJ45" s="1"/>
      <c r="AK45" s="1"/>
      <c r="AL45" s="1"/>
      <c r="AM45" s="1"/>
      <c r="AN45" s="1"/>
    </row>
    <row r="46" spans="1:40" ht="12.75" customHeight="1">
      <c r="A46" s="12"/>
      <c r="B46" s="46"/>
      <c r="C46" s="97" t="str">
        <f>'Hole-by-Hole'!B53</f>
        <v>Sam Tietjen (12)</v>
      </c>
      <c r="D46" s="97" t="str">
        <f>'Hole-by-Hole'!C53</f>
        <v>Desert Oasis</v>
      </c>
      <c r="E46" s="48">
        <f>'Hole-by-Hole'!X53</f>
        <v>91</v>
      </c>
      <c r="F46" s="48">
        <f>'Hole-by-Hole'!X54</f>
        <v>500</v>
      </c>
      <c r="G46" s="119">
        <f t="shared" si="3"/>
        <v>591</v>
      </c>
      <c r="H46" s="212"/>
      <c r="I46" s="213"/>
      <c r="J46" s="213"/>
      <c r="K46" s="214"/>
      <c r="L46" s="215"/>
      <c r="M46" s="214"/>
      <c r="N46" s="214"/>
      <c r="O46" s="216"/>
      <c r="AH46" s="1"/>
      <c r="AI46" s="1"/>
      <c r="AJ46" s="1"/>
      <c r="AK46" s="1"/>
      <c r="AL46" s="1"/>
      <c r="AM46" s="1"/>
      <c r="AN46" s="1"/>
    </row>
    <row r="47" spans="1:15" ht="12.75">
      <c r="A47" s="12"/>
      <c r="B47" s="46"/>
      <c r="C47" s="97" t="str">
        <f>'Hole-by-Hole'!B55</f>
        <v>Ben Davis (11)</v>
      </c>
      <c r="D47" s="97" t="str">
        <f>'Hole-by-Hole'!C55</f>
        <v>Shadow Ridge</v>
      </c>
      <c r="E47" s="48">
        <f>'Hole-by-Hole'!X55</f>
        <v>73</v>
      </c>
      <c r="F47" s="48">
        <f>'Hole-by-Hole'!X56</f>
        <v>75</v>
      </c>
      <c r="G47" s="119">
        <f t="shared" si="3"/>
        <v>148</v>
      </c>
      <c r="H47" s="212"/>
      <c r="I47" s="213"/>
      <c r="J47" s="213"/>
      <c r="K47" s="214"/>
      <c r="L47" s="215"/>
      <c r="M47" s="214"/>
      <c r="N47" s="214"/>
      <c r="O47" s="216"/>
    </row>
    <row r="48" spans="1:40" ht="12.75" customHeight="1">
      <c r="A48" s="12"/>
      <c r="B48" s="46"/>
      <c r="C48" s="97" t="str">
        <f>'Hole-by-Hole'!B57</f>
        <v>Tanner Johnson (9)</v>
      </c>
      <c r="D48" s="97" t="str">
        <f>'Hole-by-Hole'!C57</f>
        <v>Shadow Ridge</v>
      </c>
      <c r="E48" s="48">
        <f>'Hole-by-Hole'!X57</f>
        <v>84</v>
      </c>
      <c r="F48" s="48">
        <f>'Hole-by-Hole'!X58</f>
        <v>500</v>
      </c>
      <c r="G48" s="119">
        <f t="shared" si="3"/>
        <v>584</v>
      </c>
      <c r="H48" s="212"/>
      <c r="I48" s="213"/>
      <c r="J48" s="213"/>
      <c r="K48" s="216"/>
      <c r="L48" s="217"/>
      <c r="M48" s="217"/>
      <c r="N48" s="217"/>
      <c r="O48" s="217"/>
      <c r="AH48" s="1"/>
      <c r="AI48" s="1"/>
      <c r="AJ48" s="1"/>
      <c r="AK48" s="1"/>
      <c r="AL48" s="1"/>
      <c r="AM48" s="1"/>
      <c r="AN48" s="1"/>
    </row>
    <row r="49" spans="1:40" ht="12.75" customHeight="1">
      <c r="A49" s="12"/>
      <c r="B49" s="46"/>
      <c r="C49" s="97" t="str">
        <f>'Hole-by-Hole'!B59</f>
        <v>George Kim (9)</v>
      </c>
      <c r="D49" s="97" t="str">
        <f>'Hole-by-Hole'!C59</f>
        <v>Sierra Vista</v>
      </c>
      <c r="E49" s="48">
        <f>'Hole-by-Hole'!X59</f>
        <v>79</v>
      </c>
      <c r="F49" s="48">
        <f>'Hole-by-Hole'!X60</f>
        <v>74</v>
      </c>
      <c r="G49" s="119">
        <f t="shared" si="3"/>
        <v>153</v>
      </c>
      <c r="H49" s="212"/>
      <c r="I49" s="213"/>
      <c r="J49" s="213"/>
      <c r="K49" s="218"/>
      <c r="L49" s="219"/>
      <c r="M49" s="220"/>
      <c r="N49" s="220"/>
      <c r="O49" s="216"/>
      <c r="AH49" s="1"/>
      <c r="AI49" s="1"/>
      <c r="AJ49" s="1"/>
      <c r="AK49" s="1"/>
      <c r="AL49" s="1"/>
      <c r="AM49" s="1"/>
      <c r="AN49" s="1"/>
    </row>
    <row r="50" spans="1:40" ht="12.75" customHeight="1">
      <c r="A50" s="12"/>
      <c r="B50" s="46"/>
      <c r="C50" s="97" t="str">
        <f>'Hole-by-Hole'!B61</f>
        <v>Caleb "CJ" Watkins (11)</v>
      </c>
      <c r="D50" s="97" t="str">
        <f>'Hole-by-Hole'!C61</f>
        <v>Spring Valley</v>
      </c>
      <c r="E50" s="48">
        <f>'Hole-by-Hole'!X61</f>
        <v>81</v>
      </c>
      <c r="F50" s="48">
        <f>'Hole-by-Hole'!X62</f>
        <v>85</v>
      </c>
      <c r="G50" s="119">
        <f t="shared" si="3"/>
        <v>166</v>
      </c>
      <c r="H50" s="212"/>
      <c r="I50" s="213"/>
      <c r="J50" s="213"/>
      <c r="K50" s="218"/>
      <c r="L50" s="218"/>
      <c r="M50" s="218"/>
      <c r="N50" s="218"/>
      <c r="O50" s="218"/>
      <c r="AH50" s="1"/>
      <c r="AI50" s="1"/>
      <c r="AJ50" s="1"/>
      <c r="AK50" s="1"/>
      <c r="AL50" s="1"/>
      <c r="AM50" s="1"/>
      <c r="AN50" s="1"/>
    </row>
    <row r="51" spans="1:40" ht="12.75" customHeight="1">
      <c r="A51" s="12"/>
      <c r="B51" s="115"/>
      <c r="C51" s="115"/>
      <c r="D51" s="115"/>
      <c r="E51" s="17"/>
      <c r="F51" s="17"/>
      <c r="G51" s="90"/>
      <c r="H51" s="212"/>
      <c r="I51" s="213"/>
      <c r="J51" s="213"/>
      <c r="K51" s="214"/>
      <c r="L51" s="221"/>
      <c r="M51" s="214"/>
      <c r="N51" s="214"/>
      <c r="O51" s="216"/>
      <c r="AH51" s="1"/>
      <c r="AI51" s="1"/>
      <c r="AJ51" s="1"/>
      <c r="AK51" s="1"/>
      <c r="AL51" s="1"/>
      <c r="AM51" s="1"/>
      <c r="AN51" s="1"/>
    </row>
  </sheetData>
  <sheetProtection/>
  <mergeCells count="35">
    <mergeCell ref="C29:D29"/>
    <mergeCell ref="C30:D30"/>
    <mergeCell ref="C22:D22"/>
    <mergeCell ref="C23:D23"/>
    <mergeCell ref="C28:D28"/>
    <mergeCell ref="I13:N13"/>
    <mergeCell ref="J8:K8"/>
    <mergeCell ref="L4:N4"/>
    <mergeCell ref="L5:N5"/>
    <mergeCell ref="I7:N7"/>
    <mergeCell ref="C19:D19"/>
    <mergeCell ref="J12:K12"/>
    <mergeCell ref="B17:G17"/>
    <mergeCell ref="C13:D13"/>
    <mergeCell ref="C18:D18"/>
    <mergeCell ref="C11:D11"/>
    <mergeCell ref="C12:D12"/>
    <mergeCell ref="B27:G27"/>
    <mergeCell ref="C14:D14"/>
    <mergeCell ref="B4:G4"/>
    <mergeCell ref="B5:G5"/>
    <mergeCell ref="B7:G7"/>
    <mergeCell ref="C20:D20"/>
    <mergeCell ref="C21:D21"/>
    <mergeCell ref="C24:D24"/>
    <mergeCell ref="C31:D31"/>
    <mergeCell ref="C32:D32"/>
    <mergeCell ref="C33:D33"/>
    <mergeCell ref="C34:D34"/>
    <mergeCell ref="C37:G37"/>
    <mergeCell ref="K2:N2"/>
    <mergeCell ref="B2:J2"/>
    <mergeCell ref="C8:D8"/>
    <mergeCell ref="C9:D9"/>
    <mergeCell ref="C10:D10"/>
  </mergeCells>
  <printOptions/>
  <pageMargins left="0.5" right="0.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zoomScale="80" zoomScaleNormal="80" zoomScalePageLayoutView="0" workbookViewId="0" topLeftCell="A18">
      <selection activeCell="G62" sqref="G62"/>
    </sheetView>
  </sheetViews>
  <sheetFormatPr defaultColWidth="11.00390625" defaultRowHeight="12.75"/>
  <cols>
    <col min="1" max="1" width="2.75390625" style="2" customWidth="1"/>
    <col min="2" max="2" width="16.375" style="2" bestFit="1" customWidth="1"/>
    <col min="3" max="3" width="14.125" style="2" bestFit="1" customWidth="1"/>
    <col min="4" max="12" width="4.125" style="3" customWidth="1"/>
    <col min="13" max="13" width="6.625" style="3" customWidth="1"/>
    <col min="14" max="22" width="4.125" style="3" customWidth="1"/>
    <col min="23" max="25" width="6.625" style="3" customWidth="1"/>
    <col min="26" max="28" width="7.75390625" style="2" customWidth="1"/>
    <col min="29" max="29" width="11.00390625" style="2" customWidth="1"/>
    <col min="30" max="30" width="13.625" style="2" bestFit="1" customWidth="1"/>
    <col min="31" max="31" width="11.125" style="2" bestFit="1" customWidth="1"/>
    <col min="32" max="16384" width="11.00390625" style="2" customWidth="1"/>
  </cols>
  <sheetData>
    <row r="1" spans="1:32" ht="13.5" thickBot="1">
      <c r="A1" s="126"/>
      <c r="B1" s="122" t="s">
        <v>6</v>
      </c>
      <c r="C1" s="8" t="s">
        <v>17</v>
      </c>
      <c r="D1" s="7">
        <v>1</v>
      </c>
      <c r="E1" s="5">
        <v>2</v>
      </c>
      <c r="F1" s="5">
        <v>3</v>
      </c>
      <c r="G1" s="5">
        <v>4</v>
      </c>
      <c r="H1" s="4">
        <v>5</v>
      </c>
      <c r="I1" s="4">
        <v>6</v>
      </c>
      <c r="J1" s="4">
        <v>7</v>
      </c>
      <c r="K1" s="4">
        <v>8</v>
      </c>
      <c r="L1" s="8">
        <v>9</v>
      </c>
      <c r="M1" s="6" t="s">
        <v>7</v>
      </c>
      <c r="N1" s="9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8">
        <v>18</v>
      </c>
      <c r="W1" s="6" t="s">
        <v>8</v>
      </c>
      <c r="X1" s="10" t="s">
        <v>9</v>
      </c>
      <c r="Y1" s="153"/>
      <c r="AE1" s="123"/>
      <c r="AF1" s="123"/>
    </row>
    <row r="2" spans="1:32" ht="15.75">
      <c r="A2" s="439">
        <v>1</v>
      </c>
      <c r="B2" s="438" t="s">
        <v>84</v>
      </c>
      <c r="C2" s="437" t="s">
        <v>60</v>
      </c>
      <c r="D2" s="158">
        <v>6</v>
      </c>
      <c r="E2" s="159">
        <v>5</v>
      </c>
      <c r="F2" s="159">
        <v>3</v>
      </c>
      <c r="G2" s="159">
        <v>3</v>
      </c>
      <c r="H2" s="159">
        <v>3</v>
      </c>
      <c r="I2" s="159">
        <v>4</v>
      </c>
      <c r="J2" s="159">
        <v>4</v>
      </c>
      <c r="K2" s="159">
        <v>4</v>
      </c>
      <c r="L2" s="160">
        <v>3</v>
      </c>
      <c r="M2" s="161">
        <f aca="true" t="shared" si="0" ref="M2:M9">SUM(D2:L2)</f>
        <v>35</v>
      </c>
      <c r="N2" s="162">
        <v>4</v>
      </c>
      <c r="O2" s="159">
        <v>4</v>
      </c>
      <c r="P2" s="159">
        <v>4</v>
      </c>
      <c r="Q2" s="159">
        <v>4</v>
      </c>
      <c r="R2" s="159">
        <v>4</v>
      </c>
      <c r="S2" s="159">
        <v>4</v>
      </c>
      <c r="T2" s="159">
        <v>4</v>
      </c>
      <c r="U2" s="159">
        <v>4</v>
      </c>
      <c r="V2" s="160">
        <v>5</v>
      </c>
      <c r="W2" s="155">
        <f aca="true" t="shared" si="1" ref="W2:W9">SUM(N2:V2)</f>
        <v>37</v>
      </c>
      <c r="X2" s="128">
        <f aca="true" t="shared" si="2" ref="X2:X9">M2+W2</f>
        <v>72</v>
      </c>
      <c r="Y2" s="399">
        <f>SUM(X2+X3)</f>
        <v>149</v>
      </c>
      <c r="Z2" s="416" t="s">
        <v>32</v>
      </c>
      <c r="AA2" s="419" t="s">
        <v>33</v>
      </c>
      <c r="AB2" s="416" t="s">
        <v>34</v>
      </c>
      <c r="AE2" s="123"/>
      <c r="AF2" s="123"/>
    </row>
    <row r="3" spans="1:32" ht="15.75">
      <c r="A3" s="430"/>
      <c r="B3" s="432"/>
      <c r="C3" s="434"/>
      <c r="D3" s="129">
        <v>5</v>
      </c>
      <c r="E3" s="130">
        <v>5</v>
      </c>
      <c r="F3" s="130">
        <v>5</v>
      </c>
      <c r="G3" s="130">
        <v>3</v>
      </c>
      <c r="H3" s="130">
        <v>4</v>
      </c>
      <c r="I3" s="130">
        <v>4</v>
      </c>
      <c r="J3" s="130">
        <v>4</v>
      </c>
      <c r="K3" s="130">
        <v>2</v>
      </c>
      <c r="L3" s="131">
        <v>5</v>
      </c>
      <c r="M3" s="132">
        <f t="shared" si="0"/>
        <v>37</v>
      </c>
      <c r="N3" s="133">
        <v>4</v>
      </c>
      <c r="O3" s="130">
        <v>5</v>
      </c>
      <c r="P3" s="130">
        <v>4</v>
      </c>
      <c r="Q3" s="130">
        <v>5</v>
      </c>
      <c r="R3" s="130">
        <v>4</v>
      </c>
      <c r="S3" s="130">
        <v>6</v>
      </c>
      <c r="T3" s="130">
        <v>4</v>
      </c>
      <c r="U3" s="130">
        <v>3</v>
      </c>
      <c r="V3" s="131">
        <v>5</v>
      </c>
      <c r="W3" s="134">
        <f t="shared" si="1"/>
        <v>40</v>
      </c>
      <c r="X3" s="135">
        <f t="shared" si="2"/>
        <v>77</v>
      </c>
      <c r="Y3" s="401"/>
      <c r="Z3" s="417"/>
      <c r="AA3" s="420"/>
      <c r="AB3" s="417"/>
      <c r="AE3" s="123"/>
      <c r="AF3" s="123"/>
    </row>
    <row r="4" spans="1:32" ht="15.75">
      <c r="A4" s="430">
        <v>2</v>
      </c>
      <c r="B4" s="432" t="s">
        <v>83</v>
      </c>
      <c r="C4" s="434" t="s">
        <v>60</v>
      </c>
      <c r="D4" s="163">
        <v>4</v>
      </c>
      <c r="E4" s="164">
        <v>4</v>
      </c>
      <c r="F4" s="164">
        <v>7</v>
      </c>
      <c r="G4" s="164">
        <v>3</v>
      </c>
      <c r="H4" s="164">
        <v>4</v>
      </c>
      <c r="I4" s="164">
        <v>4</v>
      </c>
      <c r="J4" s="164">
        <v>4</v>
      </c>
      <c r="K4" s="164">
        <v>4</v>
      </c>
      <c r="L4" s="165">
        <v>3</v>
      </c>
      <c r="M4" s="166">
        <f t="shared" si="0"/>
        <v>37</v>
      </c>
      <c r="N4" s="167">
        <v>6</v>
      </c>
      <c r="O4" s="164">
        <v>5</v>
      </c>
      <c r="P4" s="164">
        <v>4</v>
      </c>
      <c r="Q4" s="164">
        <v>5</v>
      </c>
      <c r="R4" s="164">
        <v>5</v>
      </c>
      <c r="S4" s="164">
        <v>3</v>
      </c>
      <c r="T4" s="164">
        <v>4</v>
      </c>
      <c r="U4" s="164">
        <v>6</v>
      </c>
      <c r="V4" s="165">
        <v>4</v>
      </c>
      <c r="W4" s="156">
        <f t="shared" si="1"/>
        <v>42</v>
      </c>
      <c r="X4" s="136">
        <f t="shared" si="2"/>
        <v>79</v>
      </c>
      <c r="Y4" s="401">
        <f>SUM(X4+X5)</f>
        <v>153</v>
      </c>
      <c r="Z4" s="417"/>
      <c r="AA4" s="420"/>
      <c r="AB4" s="417"/>
      <c r="AE4" s="123"/>
      <c r="AF4" s="123"/>
    </row>
    <row r="5" spans="1:32" ht="15.75">
      <c r="A5" s="430"/>
      <c r="B5" s="432"/>
      <c r="C5" s="434"/>
      <c r="D5" s="129">
        <v>5</v>
      </c>
      <c r="E5" s="130">
        <v>6</v>
      </c>
      <c r="F5" s="130">
        <v>5</v>
      </c>
      <c r="G5" s="130">
        <v>3</v>
      </c>
      <c r="H5" s="130">
        <v>5</v>
      </c>
      <c r="I5" s="130">
        <v>4</v>
      </c>
      <c r="J5" s="130">
        <v>4</v>
      </c>
      <c r="K5" s="130">
        <v>3</v>
      </c>
      <c r="L5" s="131">
        <v>4</v>
      </c>
      <c r="M5" s="132">
        <f t="shared" si="0"/>
        <v>39</v>
      </c>
      <c r="N5" s="133">
        <v>4</v>
      </c>
      <c r="O5" s="130">
        <v>4</v>
      </c>
      <c r="P5" s="130">
        <v>5</v>
      </c>
      <c r="Q5" s="130">
        <v>3</v>
      </c>
      <c r="R5" s="130">
        <v>2</v>
      </c>
      <c r="S5" s="130">
        <v>5</v>
      </c>
      <c r="T5" s="130">
        <v>5</v>
      </c>
      <c r="U5" s="130">
        <v>3</v>
      </c>
      <c r="V5" s="131">
        <v>4</v>
      </c>
      <c r="W5" s="134">
        <f t="shared" si="1"/>
        <v>35</v>
      </c>
      <c r="X5" s="135">
        <f t="shared" si="2"/>
        <v>74</v>
      </c>
      <c r="Y5" s="401"/>
      <c r="Z5" s="417"/>
      <c r="AA5" s="420"/>
      <c r="AB5" s="417"/>
      <c r="AE5" s="123"/>
      <c r="AF5" s="123"/>
    </row>
    <row r="6" spans="1:32" ht="15.75">
      <c r="A6" s="430">
        <v>3</v>
      </c>
      <c r="B6" s="436" t="s">
        <v>85</v>
      </c>
      <c r="C6" s="434" t="s">
        <v>60</v>
      </c>
      <c r="D6" s="163">
        <v>9</v>
      </c>
      <c r="E6" s="164">
        <v>4</v>
      </c>
      <c r="F6" s="164">
        <v>3</v>
      </c>
      <c r="G6" s="164">
        <v>3</v>
      </c>
      <c r="H6" s="164">
        <v>4</v>
      </c>
      <c r="I6" s="164">
        <v>4</v>
      </c>
      <c r="J6" s="164">
        <v>8</v>
      </c>
      <c r="K6" s="164">
        <v>6</v>
      </c>
      <c r="L6" s="165">
        <v>4</v>
      </c>
      <c r="M6" s="166">
        <f t="shared" si="0"/>
        <v>45</v>
      </c>
      <c r="N6" s="167">
        <v>6</v>
      </c>
      <c r="O6" s="164">
        <v>3</v>
      </c>
      <c r="P6" s="164">
        <v>6</v>
      </c>
      <c r="Q6" s="164">
        <v>7</v>
      </c>
      <c r="R6" s="164">
        <v>4</v>
      </c>
      <c r="S6" s="164">
        <v>4</v>
      </c>
      <c r="T6" s="164">
        <v>4</v>
      </c>
      <c r="U6" s="164">
        <v>4</v>
      </c>
      <c r="V6" s="165">
        <v>5</v>
      </c>
      <c r="W6" s="156">
        <f t="shared" si="1"/>
        <v>43</v>
      </c>
      <c r="X6" s="136">
        <f t="shared" si="2"/>
        <v>88</v>
      </c>
      <c r="Y6" s="401">
        <f>SUM(X6+X7)</f>
        <v>171</v>
      </c>
      <c r="Z6" s="417"/>
      <c r="AA6" s="420"/>
      <c r="AB6" s="417"/>
      <c r="AE6" s="123"/>
      <c r="AF6" s="123"/>
    </row>
    <row r="7" spans="1:32" ht="15.75">
      <c r="A7" s="430"/>
      <c r="B7" s="432"/>
      <c r="C7" s="434"/>
      <c r="D7" s="129">
        <v>3</v>
      </c>
      <c r="E7" s="130">
        <v>7</v>
      </c>
      <c r="F7" s="130">
        <v>6</v>
      </c>
      <c r="G7" s="130">
        <v>4</v>
      </c>
      <c r="H7" s="130">
        <v>4</v>
      </c>
      <c r="I7" s="130">
        <v>4</v>
      </c>
      <c r="J7" s="130">
        <v>4</v>
      </c>
      <c r="K7" s="130">
        <v>3</v>
      </c>
      <c r="L7" s="131">
        <v>4</v>
      </c>
      <c r="M7" s="132">
        <f t="shared" si="0"/>
        <v>39</v>
      </c>
      <c r="N7" s="133">
        <v>4</v>
      </c>
      <c r="O7" s="130">
        <v>8</v>
      </c>
      <c r="P7" s="130">
        <v>5</v>
      </c>
      <c r="Q7" s="130">
        <v>4</v>
      </c>
      <c r="R7" s="130">
        <v>3</v>
      </c>
      <c r="S7" s="130">
        <v>8</v>
      </c>
      <c r="T7" s="130">
        <v>4</v>
      </c>
      <c r="U7" s="130">
        <v>3</v>
      </c>
      <c r="V7" s="131">
        <v>5</v>
      </c>
      <c r="W7" s="134">
        <f t="shared" si="1"/>
        <v>44</v>
      </c>
      <c r="X7" s="135">
        <f t="shared" si="2"/>
        <v>83</v>
      </c>
      <c r="Y7" s="401"/>
      <c r="Z7" s="417"/>
      <c r="AA7" s="420"/>
      <c r="AB7" s="417"/>
      <c r="AE7" s="123"/>
      <c r="AF7" s="123"/>
    </row>
    <row r="8" spans="1:32" ht="15.75">
      <c r="A8" s="430">
        <v>4</v>
      </c>
      <c r="B8" s="432" t="s">
        <v>87</v>
      </c>
      <c r="C8" s="434" t="s">
        <v>60</v>
      </c>
      <c r="D8" s="163">
        <v>7</v>
      </c>
      <c r="E8" s="164">
        <v>5</v>
      </c>
      <c r="F8" s="164">
        <v>4</v>
      </c>
      <c r="G8" s="164">
        <v>5</v>
      </c>
      <c r="H8" s="164">
        <v>6</v>
      </c>
      <c r="I8" s="164">
        <v>5</v>
      </c>
      <c r="J8" s="164">
        <v>6</v>
      </c>
      <c r="K8" s="164">
        <v>7</v>
      </c>
      <c r="L8" s="165">
        <v>3</v>
      </c>
      <c r="M8" s="166">
        <f t="shared" si="0"/>
        <v>48</v>
      </c>
      <c r="N8" s="167">
        <v>5</v>
      </c>
      <c r="O8" s="164">
        <v>5</v>
      </c>
      <c r="P8" s="164">
        <v>6</v>
      </c>
      <c r="Q8" s="164">
        <v>6</v>
      </c>
      <c r="R8" s="164">
        <v>4</v>
      </c>
      <c r="S8" s="164">
        <v>3</v>
      </c>
      <c r="T8" s="164">
        <v>5</v>
      </c>
      <c r="U8" s="164">
        <v>5</v>
      </c>
      <c r="V8" s="165">
        <v>6</v>
      </c>
      <c r="W8" s="156">
        <f t="shared" si="1"/>
        <v>45</v>
      </c>
      <c r="X8" s="136">
        <f t="shared" si="2"/>
        <v>93</v>
      </c>
      <c r="Y8" s="401">
        <f>SUM(X8+X9)</f>
        <v>191</v>
      </c>
      <c r="Z8" s="417"/>
      <c r="AA8" s="420"/>
      <c r="AB8" s="417"/>
      <c r="AD8" s="256"/>
      <c r="AE8" s="256"/>
      <c r="AF8" s="123"/>
    </row>
    <row r="9" spans="1:32" ht="15.75">
      <c r="A9" s="430"/>
      <c r="B9" s="432"/>
      <c r="C9" s="434"/>
      <c r="D9" s="129">
        <v>6</v>
      </c>
      <c r="E9" s="130">
        <v>7</v>
      </c>
      <c r="F9" s="130">
        <v>5</v>
      </c>
      <c r="G9" s="130">
        <v>5</v>
      </c>
      <c r="H9" s="130">
        <v>5</v>
      </c>
      <c r="I9" s="130">
        <v>5</v>
      </c>
      <c r="J9" s="130">
        <v>5</v>
      </c>
      <c r="K9" s="130">
        <v>4</v>
      </c>
      <c r="L9" s="131">
        <v>5</v>
      </c>
      <c r="M9" s="132">
        <f t="shared" si="0"/>
        <v>47</v>
      </c>
      <c r="N9" s="133">
        <v>4</v>
      </c>
      <c r="O9" s="130">
        <v>7</v>
      </c>
      <c r="P9" s="130">
        <v>7</v>
      </c>
      <c r="Q9" s="130">
        <v>6</v>
      </c>
      <c r="R9" s="130">
        <v>4</v>
      </c>
      <c r="S9" s="130">
        <v>7</v>
      </c>
      <c r="T9" s="130">
        <v>5</v>
      </c>
      <c r="U9" s="130">
        <v>4</v>
      </c>
      <c r="V9" s="131">
        <v>7</v>
      </c>
      <c r="W9" s="134">
        <f t="shared" si="1"/>
        <v>51</v>
      </c>
      <c r="X9" s="135">
        <f t="shared" si="2"/>
        <v>98</v>
      </c>
      <c r="Y9" s="401"/>
      <c r="Z9" s="417"/>
      <c r="AA9" s="420"/>
      <c r="AB9" s="417"/>
      <c r="AD9" s="256"/>
      <c r="AE9" s="256"/>
      <c r="AF9" s="123"/>
    </row>
    <row r="10" spans="1:32" ht="15.75">
      <c r="A10" s="430">
        <v>5</v>
      </c>
      <c r="B10" s="432" t="s">
        <v>86</v>
      </c>
      <c r="C10" s="434" t="s">
        <v>60</v>
      </c>
      <c r="D10" s="163">
        <v>4</v>
      </c>
      <c r="E10" s="164">
        <v>6</v>
      </c>
      <c r="F10" s="164">
        <v>4</v>
      </c>
      <c r="G10" s="164">
        <v>2</v>
      </c>
      <c r="H10" s="164">
        <v>5</v>
      </c>
      <c r="I10" s="164">
        <v>4</v>
      </c>
      <c r="J10" s="164">
        <v>6</v>
      </c>
      <c r="K10" s="164">
        <v>6</v>
      </c>
      <c r="L10" s="165">
        <v>4</v>
      </c>
      <c r="M10" s="166">
        <f aca="true" t="shared" si="3" ref="M10:M21">SUM(D10:L10)</f>
        <v>41</v>
      </c>
      <c r="N10" s="167">
        <v>6</v>
      </c>
      <c r="O10" s="164">
        <v>4</v>
      </c>
      <c r="P10" s="164">
        <v>5</v>
      </c>
      <c r="Q10" s="164">
        <v>6</v>
      </c>
      <c r="R10" s="164">
        <v>5</v>
      </c>
      <c r="S10" s="164">
        <v>4</v>
      </c>
      <c r="T10" s="164">
        <v>4</v>
      </c>
      <c r="U10" s="164">
        <v>5</v>
      </c>
      <c r="V10" s="165">
        <v>6</v>
      </c>
      <c r="W10" s="156">
        <f aca="true" t="shared" si="4" ref="W10:W21">SUM(N10:V10)</f>
        <v>45</v>
      </c>
      <c r="X10" s="136">
        <f aca="true" t="shared" si="5" ref="X10:X21">M10+W10</f>
        <v>86</v>
      </c>
      <c r="Y10" s="401">
        <f>SUM(X10+X11)</f>
        <v>168</v>
      </c>
      <c r="Z10" s="417"/>
      <c r="AA10" s="420"/>
      <c r="AB10" s="417"/>
      <c r="AD10" s="345"/>
      <c r="AE10" s="256"/>
      <c r="AF10" s="123"/>
    </row>
    <row r="11" spans="1:32" ht="15.75">
      <c r="A11" s="430"/>
      <c r="B11" s="432"/>
      <c r="C11" s="434"/>
      <c r="D11" s="129">
        <v>4</v>
      </c>
      <c r="E11" s="130">
        <v>4</v>
      </c>
      <c r="F11" s="130">
        <v>5</v>
      </c>
      <c r="G11" s="130">
        <v>3</v>
      </c>
      <c r="H11" s="130">
        <v>4</v>
      </c>
      <c r="I11" s="130">
        <v>6</v>
      </c>
      <c r="J11" s="130">
        <v>5</v>
      </c>
      <c r="K11" s="130">
        <v>3</v>
      </c>
      <c r="L11" s="131">
        <v>4</v>
      </c>
      <c r="M11" s="132">
        <f t="shared" si="3"/>
        <v>38</v>
      </c>
      <c r="N11" s="133">
        <v>5</v>
      </c>
      <c r="O11" s="130">
        <v>6</v>
      </c>
      <c r="P11" s="130">
        <v>5</v>
      </c>
      <c r="Q11" s="130">
        <v>4</v>
      </c>
      <c r="R11" s="130">
        <v>4</v>
      </c>
      <c r="S11" s="130">
        <v>8</v>
      </c>
      <c r="T11" s="130">
        <v>4</v>
      </c>
      <c r="U11" s="130">
        <v>3</v>
      </c>
      <c r="V11" s="131">
        <v>5</v>
      </c>
      <c r="W11" s="134">
        <f t="shared" si="4"/>
        <v>44</v>
      </c>
      <c r="X11" s="135">
        <f t="shared" si="5"/>
        <v>82</v>
      </c>
      <c r="Y11" s="401"/>
      <c r="Z11" s="417"/>
      <c r="AA11" s="420"/>
      <c r="AB11" s="417"/>
      <c r="AD11" s="345"/>
      <c r="AE11" s="256"/>
      <c r="AF11" s="257"/>
    </row>
    <row r="12" spans="1:32" ht="16.5" thickBot="1">
      <c r="A12" s="430">
        <v>6</v>
      </c>
      <c r="B12" s="432" t="s">
        <v>129</v>
      </c>
      <c r="C12" s="434" t="s">
        <v>60</v>
      </c>
      <c r="D12" s="163">
        <v>6</v>
      </c>
      <c r="E12" s="164">
        <v>9</v>
      </c>
      <c r="F12" s="164">
        <v>3</v>
      </c>
      <c r="G12" s="164">
        <v>4</v>
      </c>
      <c r="H12" s="164">
        <v>4</v>
      </c>
      <c r="I12" s="164">
        <v>4</v>
      </c>
      <c r="J12" s="164">
        <v>5</v>
      </c>
      <c r="K12" s="164">
        <v>7</v>
      </c>
      <c r="L12" s="165">
        <v>3</v>
      </c>
      <c r="M12" s="166">
        <f t="shared" si="3"/>
        <v>45</v>
      </c>
      <c r="N12" s="167">
        <v>6</v>
      </c>
      <c r="O12" s="164">
        <v>4</v>
      </c>
      <c r="P12" s="164">
        <v>4</v>
      </c>
      <c r="Q12" s="164">
        <v>5</v>
      </c>
      <c r="R12" s="164">
        <v>4</v>
      </c>
      <c r="S12" s="164">
        <v>4</v>
      </c>
      <c r="T12" s="164">
        <v>5</v>
      </c>
      <c r="U12" s="164">
        <v>5</v>
      </c>
      <c r="V12" s="165">
        <v>6</v>
      </c>
      <c r="W12" s="156">
        <f t="shared" si="4"/>
        <v>43</v>
      </c>
      <c r="X12" s="136">
        <f t="shared" si="5"/>
        <v>88</v>
      </c>
      <c r="Y12" s="401">
        <f>SUM(X12+X13)</f>
        <v>181</v>
      </c>
      <c r="Z12" s="418"/>
      <c r="AA12" s="421"/>
      <c r="AB12" s="418"/>
      <c r="AD12" s="345"/>
      <c r="AE12" s="256"/>
      <c r="AF12" s="258"/>
    </row>
    <row r="13" spans="1:32" ht="16.5" thickBot="1">
      <c r="A13" s="431"/>
      <c r="B13" s="433"/>
      <c r="C13" s="435"/>
      <c r="D13" s="137">
        <v>5</v>
      </c>
      <c r="E13" s="138">
        <v>5</v>
      </c>
      <c r="F13" s="138">
        <v>4</v>
      </c>
      <c r="G13" s="138">
        <v>4</v>
      </c>
      <c r="H13" s="138">
        <v>7</v>
      </c>
      <c r="I13" s="138">
        <v>5</v>
      </c>
      <c r="J13" s="138">
        <v>6</v>
      </c>
      <c r="K13" s="138">
        <v>4</v>
      </c>
      <c r="L13" s="139">
        <v>7</v>
      </c>
      <c r="M13" s="140">
        <f t="shared" si="3"/>
        <v>47</v>
      </c>
      <c r="N13" s="141">
        <v>5</v>
      </c>
      <c r="O13" s="138">
        <v>5</v>
      </c>
      <c r="P13" s="138">
        <v>5</v>
      </c>
      <c r="Q13" s="138">
        <v>6</v>
      </c>
      <c r="R13" s="138">
        <v>6</v>
      </c>
      <c r="S13" s="138">
        <v>6</v>
      </c>
      <c r="T13" s="138">
        <v>6</v>
      </c>
      <c r="U13" s="138">
        <v>3</v>
      </c>
      <c r="V13" s="139">
        <v>4</v>
      </c>
      <c r="W13" s="142">
        <f t="shared" si="4"/>
        <v>46</v>
      </c>
      <c r="X13" s="143">
        <f t="shared" si="5"/>
        <v>93</v>
      </c>
      <c r="Y13" s="401"/>
      <c r="Z13" s="151">
        <f>SUM(X2+X4+X6+X8+X10+X12)-MAX(X2,X4,X6,X8,X10,X12)</f>
        <v>413</v>
      </c>
      <c r="AA13" s="152">
        <f>SUM(X3+X5+X7+X9+X11+X13)-MAX(X3,X5,X7,X9,X11,X13)</f>
        <v>409</v>
      </c>
      <c r="AB13" s="152">
        <f>SUM(Z13+AA13)</f>
        <v>822</v>
      </c>
      <c r="AD13" s="345"/>
      <c r="AE13" s="345"/>
      <c r="AF13" s="258"/>
    </row>
    <row r="14" spans="1:32" ht="15.75">
      <c r="A14" s="402">
        <v>1</v>
      </c>
      <c r="B14" s="428" t="s">
        <v>138</v>
      </c>
      <c r="C14" s="429" t="s">
        <v>68</v>
      </c>
      <c r="D14" s="158">
        <v>4</v>
      </c>
      <c r="E14" s="159">
        <v>4</v>
      </c>
      <c r="F14" s="159">
        <v>4</v>
      </c>
      <c r="G14" s="159">
        <v>4</v>
      </c>
      <c r="H14" s="159">
        <v>4</v>
      </c>
      <c r="I14" s="159">
        <v>4</v>
      </c>
      <c r="J14" s="159">
        <v>4</v>
      </c>
      <c r="K14" s="159">
        <v>4</v>
      </c>
      <c r="L14" s="160">
        <v>2</v>
      </c>
      <c r="M14" s="161">
        <f t="shared" si="3"/>
        <v>34</v>
      </c>
      <c r="N14" s="162">
        <v>4</v>
      </c>
      <c r="O14" s="159">
        <v>3</v>
      </c>
      <c r="P14" s="159">
        <v>5</v>
      </c>
      <c r="Q14" s="159">
        <v>4</v>
      </c>
      <c r="R14" s="159">
        <v>4</v>
      </c>
      <c r="S14" s="159">
        <v>4</v>
      </c>
      <c r="T14" s="159">
        <v>4</v>
      </c>
      <c r="U14" s="159">
        <v>4</v>
      </c>
      <c r="V14" s="160">
        <v>5</v>
      </c>
      <c r="W14" s="155">
        <f t="shared" si="4"/>
        <v>37</v>
      </c>
      <c r="X14" s="128">
        <f t="shared" si="5"/>
        <v>71</v>
      </c>
      <c r="Y14" s="399">
        <f>SUM(X14+X15)</f>
        <v>145</v>
      </c>
      <c r="Z14" s="416" t="s">
        <v>32</v>
      </c>
      <c r="AA14" s="419" t="s">
        <v>33</v>
      </c>
      <c r="AB14" s="416" t="s">
        <v>34</v>
      </c>
      <c r="AD14" s="256"/>
      <c r="AE14" s="256"/>
      <c r="AF14" s="258"/>
    </row>
    <row r="15" spans="1:32" ht="15.75">
      <c r="A15" s="413"/>
      <c r="B15" s="422"/>
      <c r="C15" s="424"/>
      <c r="D15" s="129">
        <v>4</v>
      </c>
      <c r="E15" s="130">
        <v>4</v>
      </c>
      <c r="F15" s="130">
        <v>5</v>
      </c>
      <c r="G15" s="130">
        <v>2</v>
      </c>
      <c r="H15" s="130">
        <v>4</v>
      </c>
      <c r="I15" s="130">
        <v>3</v>
      </c>
      <c r="J15" s="130">
        <v>5</v>
      </c>
      <c r="K15" s="130">
        <v>3</v>
      </c>
      <c r="L15" s="131">
        <v>3</v>
      </c>
      <c r="M15" s="134">
        <f t="shared" si="3"/>
        <v>33</v>
      </c>
      <c r="N15" s="133">
        <v>4</v>
      </c>
      <c r="O15" s="130">
        <v>6</v>
      </c>
      <c r="P15" s="130">
        <v>6</v>
      </c>
      <c r="Q15" s="130">
        <v>4</v>
      </c>
      <c r="R15" s="130">
        <v>5</v>
      </c>
      <c r="S15" s="130">
        <v>5</v>
      </c>
      <c r="T15" s="130">
        <v>4</v>
      </c>
      <c r="U15" s="130">
        <v>3</v>
      </c>
      <c r="V15" s="131">
        <v>4</v>
      </c>
      <c r="W15" s="134">
        <f t="shared" si="4"/>
        <v>41</v>
      </c>
      <c r="X15" s="135">
        <f t="shared" si="5"/>
        <v>74</v>
      </c>
      <c r="Y15" s="401"/>
      <c r="Z15" s="417"/>
      <c r="AA15" s="420"/>
      <c r="AB15" s="417"/>
      <c r="AD15" s="256"/>
      <c r="AE15" s="256"/>
      <c r="AF15" s="258"/>
    </row>
    <row r="16" spans="1:32" ht="15.75">
      <c r="A16" s="413">
        <v>2</v>
      </c>
      <c r="B16" s="422" t="s">
        <v>144</v>
      </c>
      <c r="C16" s="424" t="s">
        <v>68</v>
      </c>
      <c r="D16" s="163">
        <v>5</v>
      </c>
      <c r="E16" s="164">
        <v>5</v>
      </c>
      <c r="F16" s="164">
        <v>4</v>
      </c>
      <c r="G16" s="164">
        <v>4</v>
      </c>
      <c r="H16" s="164">
        <v>3</v>
      </c>
      <c r="I16" s="164">
        <v>4</v>
      </c>
      <c r="J16" s="164">
        <v>4</v>
      </c>
      <c r="K16" s="164">
        <v>5</v>
      </c>
      <c r="L16" s="165">
        <v>4</v>
      </c>
      <c r="M16" s="166">
        <f t="shared" si="3"/>
        <v>38</v>
      </c>
      <c r="N16" s="167">
        <v>5</v>
      </c>
      <c r="O16" s="164">
        <v>3</v>
      </c>
      <c r="P16" s="164">
        <v>4</v>
      </c>
      <c r="Q16" s="164">
        <v>5</v>
      </c>
      <c r="R16" s="164">
        <v>5</v>
      </c>
      <c r="S16" s="164">
        <v>4</v>
      </c>
      <c r="T16" s="164">
        <v>3</v>
      </c>
      <c r="U16" s="164">
        <v>6</v>
      </c>
      <c r="V16" s="165">
        <v>7</v>
      </c>
      <c r="W16" s="156">
        <f t="shared" si="4"/>
        <v>42</v>
      </c>
      <c r="X16" s="136">
        <f t="shared" si="5"/>
        <v>80</v>
      </c>
      <c r="Y16" s="401">
        <f>SUM(X16+X17)</f>
        <v>160</v>
      </c>
      <c r="Z16" s="417"/>
      <c r="AA16" s="420"/>
      <c r="AB16" s="417"/>
      <c r="AD16" s="256"/>
      <c r="AE16" s="256"/>
      <c r="AF16" s="258"/>
    </row>
    <row r="17" spans="1:32" ht="15.75">
      <c r="A17" s="413"/>
      <c r="B17" s="422"/>
      <c r="C17" s="424"/>
      <c r="D17" s="129">
        <v>5</v>
      </c>
      <c r="E17" s="130">
        <v>5</v>
      </c>
      <c r="F17" s="130">
        <v>4</v>
      </c>
      <c r="G17" s="130">
        <v>4</v>
      </c>
      <c r="H17" s="130">
        <v>5</v>
      </c>
      <c r="I17" s="130">
        <v>6</v>
      </c>
      <c r="J17" s="130">
        <v>5</v>
      </c>
      <c r="K17" s="130">
        <v>6</v>
      </c>
      <c r="L17" s="131">
        <v>4</v>
      </c>
      <c r="M17" s="134">
        <f t="shared" si="3"/>
        <v>44</v>
      </c>
      <c r="N17" s="133">
        <v>4</v>
      </c>
      <c r="O17" s="130">
        <v>5</v>
      </c>
      <c r="P17" s="130">
        <v>5</v>
      </c>
      <c r="Q17" s="130">
        <v>4</v>
      </c>
      <c r="R17" s="130">
        <v>3</v>
      </c>
      <c r="S17" s="130">
        <v>5</v>
      </c>
      <c r="T17" s="130">
        <v>4</v>
      </c>
      <c r="U17" s="130">
        <v>2</v>
      </c>
      <c r="V17" s="131">
        <v>4</v>
      </c>
      <c r="W17" s="134">
        <f t="shared" si="4"/>
        <v>36</v>
      </c>
      <c r="X17" s="135">
        <f t="shared" si="5"/>
        <v>80</v>
      </c>
      <c r="Y17" s="401"/>
      <c r="Z17" s="417"/>
      <c r="AA17" s="420"/>
      <c r="AB17" s="417"/>
      <c r="AD17" s="256"/>
      <c r="AE17" s="256"/>
      <c r="AF17" s="258"/>
    </row>
    <row r="18" spans="1:32" ht="15.75">
      <c r="A18" s="413">
        <v>3</v>
      </c>
      <c r="B18" s="422" t="s">
        <v>130</v>
      </c>
      <c r="C18" s="424" t="s">
        <v>68</v>
      </c>
      <c r="D18" s="163">
        <v>4</v>
      </c>
      <c r="E18" s="164">
        <v>5</v>
      </c>
      <c r="F18" s="164">
        <v>5</v>
      </c>
      <c r="G18" s="164">
        <v>1</v>
      </c>
      <c r="H18" s="164">
        <v>4</v>
      </c>
      <c r="I18" s="164">
        <v>4</v>
      </c>
      <c r="J18" s="164">
        <v>5</v>
      </c>
      <c r="K18" s="164">
        <v>5</v>
      </c>
      <c r="L18" s="165">
        <v>3</v>
      </c>
      <c r="M18" s="343">
        <f t="shared" si="3"/>
        <v>36</v>
      </c>
      <c r="N18" s="167">
        <v>5</v>
      </c>
      <c r="O18" s="164">
        <v>3</v>
      </c>
      <c r="P18" s="164">
        <v>4</v>
      </c>
      <c r="Q18" s="164">
        <v>5</v>
      </c>
      <c r="R18" s="164">
        <v>4</v>
      </c>
      <c r="S18" s="164">
        <v>5</v>
      </c>
      <c r="T18" s="164">
        <v>4</v>
      </c>
      <c r="U18" s="164">
        <v>5</v>
      </c>
      <c r="V18" s="165">
        <v>5</v>
      </c>
      <c r="W18" s="156">
        <f t="shared" si="4"/>
        <v>40</v>
      </c>
      <c r="X18" s="136">
        <f t="shared" si="5"/>
        <v>76</v>
      </c>
      <c r="Y18" s="401">
        <f>SUM(X18+X19)</f>
        <v>154</v>
      </c>
      <c r="Z18" s="417"/>
      <c r="AA18" s="420"/>
      <c r="AB18" s="417"/>
      <c r="AD18" s="256"/>
      <c r="AE18" s="256"/>
      <c r="AF18" s="257"/>
    </row>
    <row r="19" spans="1:32" ht="15.75">
      <c r="A19" s="413"/>
      <c r="B19" s="422"/>
      <c r="C19" s="424"/>
      <c r="D19" s="129">
        <v>4</v>
      </c>
      <c r="E19" s="130">
        <v>4</v>
      </c>
      <c r="F19" s="130">
        <v>4</v>
      </c>
      <c r="G19" s="130">
        <v>3</v>
      </c>
      <c r="H19" s="130">
        <v>4</v>
      </c>
      <c r="I19" s="130">
        <v>4</v>
      </c>
      <c r="J19" s="130">
        <v>5</v>
      </c>
      <c r="K19" s="130">
        <v>3</v>
      </c>
      <c r="L19" s="131">
        <v>5</v>
      </c>
      <c r="M19" s="132">
        <f t="shared" si="3"/>
        <v>36</v>
      </c>
      <c r="N19" s="133">
        <v>5</v>
      </c>
      <c r="O19" s="130">
        <v>6</v>
      </c>
      <c r="P19" s="130">
        <v>5</v>
      </c>
      <c r="Q19" s="130">
        <v>4</v>
      </c>
      <c r="R19" s="130">
        <v>3</v>
      </c>
      <c r="S19" s="130">
        <v>6</v>
      </c>
      <c r="T19" s="130">
        <v>4</v>
      </c>
      <c r="U19" s="130">
        <v>5</v>
      </c>
      <c r="V19" s="131">
        <v>4</v>
      </c>
      <c r="W19" s="134">
        <f t="shared" si="4"/>
        <v>42</v>
      </c>
      <c r="X19" s="135">
        <f t="shared" si="5"/>
        <v>78</v>
      </c>
      <c r="Y19" s="401"/>
      <c r="Z19" s="417"/>
      <c r="AA19" s="420"/>
      <c r="AB19" s="417"/>
      <c r="AD19" s="256"/>
      <c r="AE19" s="256"/>
      <c r="AF19" s="257"/>
    </row>
    <row r="20" spans="1:32" ht="15.75">
      <c r="A20" s="413">
        <v>4</v>
      </c>
      <c r="B20" s="422" t="s">
        <v>145</v>
      </c>
      <c r="C20" s="424" t="s">
        <v>68</v>
      </c>
      <c r="D20" s="163">
        <v>3</v>
      </c>
      <c r="E20" s="164">
        <v>4</v>
      </c>
      <c r="F20" s="164">
        <v>4</v>
      </c>
      <c r="G20" s="164">
        <v>3</v>
      </c>
      <c r="H20" s="164">
        <v>4</v>
      </c>
      <c r="I20" s="164">
        <v>5</v>
      </c>
      <c r="J20" s="164">
        <v>6</v>
      </c>
      <c r="K20" s="164">
        <v>9</v>
      </c>
      <c r="L20" s="165">
        <v>4</v>
      </c>
      <c r="M20" s="166">
        <f t="shared" si="3"/>
        <v>42</v>
      </c>
      <c r="N20" s="167">
        <v>7</v>
      </c>
      <c r="O20" s="164">
        <v>3</v>
      </c>
      <c r="P20" s="164">
        <v>4</v>
      </c>
      <c r="Q20" s="164">
        <v>5</v>
      </c>
      <c r="R20" s="164">
        <v>4</v>
      </c>
      <c r="S20" s="164">
        <v>3</v>
      </c>
      <c r="T20" s="164">
        <v>5</v>
      </c>
      <c r="U20" s="164">
        <v>4</v>
      </c>
      <c r="V20" s="165">
        <v>6</v>
      </c>
      <c r="W20" s="156">
        <f t="shared" si="4"/>
        <v>41</v>
      </c>
      <c r="X20" s="136">
        <f t="shared" si="5"/>
        <v>83</v>
      </c>
      <c r="Y20" s="401">
        <f>SUM(X20+X21)</f>
        <v>181</v>
      </c>
      <c r="Z20" s="417"/>
      <c r="AA20" s="420"/>
      <c r="AB20" s="417"/>
      <c r="AD20" s="346"/>
      <c r="AE20" s="256"/>
      <c r="AF20" s="257"/>
    </row>
    <row r="21" spans="1:32" ht="15.75">
      <c r="A21" s="413"/>
      <c r="B21" s="422"/>
      <c r="C21" s="424"/>
      <c r="D21" s="129">
        <v>5</v>
      </c>
      <c r="E21" s="130">
        <v>4</v>
      </c>
      <c r="F21" s="130">
        <v>6</v>
      </c>
      <c r="G21" s="130">
        <v>5</v>
      </c>
      <c r="H21" s="130">
        <v>5</v>
      </c>
      <c r="I21" s="130">
        <v>4</v>
      </c>
      <c r="J21" s="130">
        <v>5</v>
      </c>
      <c r="K21" s="130">
        <v>5</v>
      </c>
      <c r="L21" s="131">
        <v>9</v>
      </c>
      <c r="M21" s="132">
        <f t="shared" si="3"/>
        <v>48</v>
      </c>
      <c r="N21" s="133">
        <v>7</v>
      </c>
      <c r="O21" s="130">
        <v>7</v>
      </c>
      <c r="P21" s="130">
        <v>6</v>
      </c>
      <c r="Q21" s="130">
        <v>6</v>
      </c>
      <c r="R21" s="130">
        <v>4</v>
      </c>
      <c r="S21" s="130">
        <v>7</v>
      </c>
      <c r="T21" s="130">
        <v>5</v>
      </c>
      <c r="U21" s="130">
        <v>4</v>
      </c>
      <c r="V21" s="131">
        <v>4</v>
      </c>
      <c r="W21" s="134">
        <f t="shared" si="4"/>
        <v>50</v>
      </c>
      <c r="X21" s="135">
        <f t="shared" si="5"/>
        <v>98</v>
      </c>
      <c r="Y21" s="401"/>
      <c r="Z21" s="417"/>
      <c r="AA21" s="420"/>
      <c r="AB21" s="417"/>
      <c r="AD21" s="346"/>
      <c r="AE21" s="256"/>
      <c r="AF21" s="257"/>
    </row>
    <row r="22" spans="1:32" ht="15.75">
      <c r="A22" s="413">
        <v>5</v>
      </c>
      <c r="B22" s="422" t="s">
        <v>131</v>
      </c>
      <c r="C22" s="424" t="s">
        <v>68</v>
      </c>
      <c r="D22" s="163">
        <v>5</v>
      </c>
      <c r="E22" s="164">
        <v>6</v>
      </c>
      <c r="F22" s="164">
        <v>4</v>
      </c>
      <c r="G22" s="164">
        <v>3</v>
      </c>
      <c r="H22" s="164">
        <v>4</v>
      </c>
      <c r="I22" s="164">
        <v>4</v>
      </c>
      <c r="J22" s="164">
        <v>6</v>
      </c>
      <c r="K22" s="164">
        <v>6</v>
      </c>
      <c r="L22" s="165">
        <v>3</v>
      </c>
      <c r="M22" s="166">
        <f aca="true" t="shared" si="6" ref="M22:M37">SUM(D22:L22)</f>
        <v>41</v>
      </c>
      <c r="N22" s="167">
        <v>6</v>
      </c>
      <c r="O22" s="164">
        <v>4</v>
      </c>
      <c r="P22" s="164">
        <v>5</v>
      </c>
      <c r="Q22" s="164">
        <v>6</v>
      </c>
      <c r="R22" s="164">
        <v>4</v>
      </c>
      <c r="S22" s="164">
        <v>4</v>
      </c>
      <c r="T22" s="164">
        <v>5</v>
      </c>
      <c r="U22" s="164">
        <v>5</v>
      </c>
      <c r="V22" s="165">
        <v>5</v>
      </c>
      <c r="W22" s="156">
        <f aca="true" t="shared" si="7" ref="W22:W37">SUM(N22:V22)</f>
        <v>44</v>
      </c>
      <c r="X22" s="136">
        <f aca="true" t="shared" si="8" ref="X22:X37">M22+W22</f>
        <v>85</v>
      </c>
      <c r="Y22" s="401">
        <f>SUM(X22+X23)</f>
        <v>173</v>
      </c>
      <c r="Z22" s="417"/>
      <c r="AA22" s="420"/>
      <c r="AB22" s="417"/>
      <c r="AD22" s="256"/>
      <c r="AE22" s="256"/>
      <c r="AF22" s="257"/>
    </row>
    <row r="23" spans="1:31" ht="15.75">
      <c r="A23" s="413"/>
      <c r="B23" s="422"/>
      <c r="C23" s="424"/>
      <c r="D23" s="129">
        <v>5</v>
      </c>
      <c r="E23" s="130">
        <v>3</v>
      </c>
      <c r="F23" s="130">
        <v>5</v>
      </c>
      <c r="G23" s="130">
        <v>3</v>
      </c>
      <c r="H23" s="130">
        <v>5</v>
      </c>
      <c r="I23" s="130">
        <v>7</v>
      </c>
      <c r="J23" s="130">
        <v>5</v>
      </c>
      <c r="K23" s="130">
        <v>3</v>
      </c>
      <c r="L23" s="131">
        <v>5</v>
      </c>
      <c r="M23" s="132">
        <f t="shared" si="6"/>
        <v>41</v>
      </c>
      <c r="N23" s="133">
        <v>6</v>
      </c>
      <c r="O23" s="130">
        <v>6</v>
      </c>
      <c r="P23" s="130">
        <v>6</v>
      </c>
      <c r="Q23" s="130">
        <v>4</v>
      </c>
      <c r="R23" s="130">
        <v>5</v>
      </c>
      <c r="S23" s="130">
        <v>6</v>
      </c>
      <c r="T23" s="130">
        <v>5</v>
      </c>
      <c r="U23" s="130">
        <v>4</v>
      </c>
      <c r="V23" s="131">
        <v>5</v>
      </c>
      <c r="W23" s="134">
        <f t="shared" si="7"/>
        <v>47</v>
      </c>
      <c r="X23" s="135">
        <f t="shared" si="8"/>
        <v>88</v>
      </c>
      <c r="Y23" s="401"/>
      <c r="Z23" s="417"/>
      <c r="AA23" s="420"/>
      <c r="AB23" s="417"/>
      <c r="AD23" s="256"/>
      <c r="AE23" s="256"/>
    </row>
    <row r="24" spans="1:31" ht="16.5" thickBot="1">
      <c r="A24" s="413">
        <v>6</v>
      </c>
      <c r="B24" s="422" t="s">
        <v>146</v>
      </c>
      <c r="C24" s="424" t="s">
        <v>68</v>
      </c>
      <c r="D24" s="163">
        <v>5</v>
      </c>
      <c r="E24" s="164">
        <v>5</v>
      </c>
      <c r="F24" s="164">
        <v>4</v>
      </c>
      <c r="G24" s="164">
        <v>4</v>
      </c>
      <c r="H24" s="164">
        <v>4</v>
      </c>
      <c r="I24" s="164">
        <v>6</v>
      </c>
      <c r="J24" s="164">
        <v>5</v>
      </c>
      <c r="K24" s="164">
        <v>5</v>
      </c>
      <c r="L24" s="165">
        <v>5</v>
      </c>
      <c r="M24" s="166">
        <f t="shared" si="6"/>
        <v>43</v>
      </c>
      <c r="N24" s="167">
        <v>6</v>
      </c>
      <c r="O24" s="164">
        <v>4</v>
      </c>
      <c r="P24" s="164">
        <v>4</v>
      </c>
      <c r="Q24" s="164">
        <v>5</v>
      </c>
      <c r="R24" s="164">
        <v>5</v>
      </c>
      <c r="S24" s="164">
        <v>3</v>
      </c>
      <c r="T24" s="164">
        <v>5</v>
      </c>
      <c r="U24" s="164">
        <v>5</v>
      </c>
      <c r="V24" s="165">
        <v>7</v>
      </c>
      <c r="W24" s="156">
        <f t="shared" si="7"/>
        <v>44</v>
      </c>
      <c r="X24" s="136">
        <f t="shared" si="8"/>
        <v>87</v>
      </c>
      <c r="Y24" s="401">
        <f>SUM(X24+X25)</f>
        <v>182</v>
      </c>
      <c r="Z24" s="418"/>
      <c r="AA24" s="421"/>
      <c r="AB24" s="418"/>
      <c r="AD24" s="256"/>
      <c r="AE24" s="256"/>
    </row>
    <row r="25" spans="1:31" ht="16.5" thickBot="1">
      <c r="A25" s="403"/>
      <c r="B25" s="423"/>
      <c r="C25" s="425"/>
      <c r="D25" s="137">
        <v>5</v>
      </c>
      <c r="E25" s="138">
        <v>8</v>
      </c>
      <c r="F25" s="138">
        <v>7</v>
      </c>
      <c r="G25" s="138">
        <v>3</v>
      </c>
      <c r="H25" s="138">
        <v>5</v>
      </c>
      <c r="I25" s="138">
        <v>6</v>
      </c>
      <c r="J25" s="138">
        <v>5</v>
      </c>
      <c r="K25" s="138">
        <v>5</v>
      </c>
      <c r="L25" s="139">
        <v>4</v>
      </c>
      <c r="M25" s="140">
        <f t="shared" si="6"/>
        <v>48</v>
      </c>
      <c r="N25" s="141">
        <v>5</v>
      </c>
      <c r="O25" s="138">
        <v>5</v>
      </c>
      <c r="P25" s="138">
        <v>6</v>
      </c>
      <c r="Q25" s="138">
        <v>5</v>
      </c>
      <c r="R25" s="138">
        <v>6</v>
      </c>
      <c r="S25" s="138">
        <v>5</v>
      </c>
      <c r="T25" s="138">
        <v>6</v>
      </c>
      <c r="U25" s="138">
        <v>3</v>
      </c>
      <c r="V25" s="139">
        <v>6</v>
      </c>
      <c r="W25" s="142">
        <f t="shared" si="7"/>
        <v>47</v>
      </c>
      <c r="X25" s="143">
        <f t="shared" si="8"/>
        <v>95</v>
      </c>
      <c r="Y25" s="401"/>
      <c r="Z25" s="151">
        <f>SUM(X14+X16+X18+X20+X22+X24)-MAX(X14,X16,X18,X20,X22,X24)</f>
        <v>395</v>
      </c>
      <c r="AA25" s="152">
        <f>SUM(X15+X17+X19+X21+X23+X25)-MAX(X15,X17,X19,X21,X23,X25)</f>
        <v>415</v>
      </c>
      <c r="AB25" s="152">
        <f>SUM(Z25+AA25)</f>
        <v>810</v>
      </c>
      <c r="AD25" s="256"/>
      <c r="AE25" s="256"/>
    </row>
    <row r="26" spans="1:31" ht="15.75">
      <c r="A26" s="402">
        <v>1</v>
      </c>
      <c r="B26" s="426" t="s">
        <v>132</v>
      </c>
      <c r="C26" s="427" t="s">
        <v>69</v>
      </c>
      <c r="D26" s="158">
        <v>4</v>
      </c>
      <c r="E26" s="159">
        <v>6</v>
      </c>
      <c r="F26" s="159">
        <v>4</v>
      </c>
      <c r="G26" s="159">
        <v>2</v>
      </c>
      <c r="H26" s="159">
        <v>4</v>
      </c>
      <c r="I26" s="159">
        <v>4</v>
      </c>
      <c r="J26" s="159">
        <v>5</v>
      </c>
      <c r="K26" s="159">
        <v>6</v>
      </c>
      <c r="L26" s="160">
        <v>4</v>
      </c>
      <c r="M26" s="161">
        <f t="shared" si="6"/>
        <v>39</v>
      </c>
      <c r="N26" s="162">
        <v>4</v>
      </c>
      <c r="O26" s="159">
        <v>4</v>
      </c>
      <c r="P26" s="159">
        <v>4</v>
      </c>
      <c r="Q26" s="159">
        <v>5</v>
      </c>
      <c r="R26" s="159">
        <v>5</v>
      </c>
      <c r="S26" s="159">
        <v>4</v>
      </c>
      <c r="T26" s="159">
        <v>5</v>
      </c>
      <c r="U26" s="159">
        <v>5</v>
      </c>
      <c r="V26" s="160">
        <v>7</v>
      </c>
      <c r="W26" s="155">
        <f t="shared" si="7"/>
        <v>43</v>
      </c>
      <c r="X26" s="128">
        <f t="shared" si="8"/>
        <v>82</v>
      </c>
      <c r="Y26" s="399">
        <f>SUM(X26+X27)</f>
        <v>156</v>
      </c>
      <c r="Z26" s="416" t="s">
        <v>32</v>
      </c>
      <c r="AA26" s="419" t="s">
        <v>33</v>
      </c>
      <c r="AB26" s="416" t="s">
        <v>34</v>
      </c>
      <c r="AD26" s="256"/>
      <c r="AE26" s="256"/>
    </row>
    <row r="27" spans="1:31" ht="15.75">
      <c r="A27" s="413"/>
      <c r="B27" s="411"/>
      <c r="C27" s="412"/>
      <c r="D27" s="129">
        <v>4</v>
      </c>
      <c r="E27" s="130">
        <v>5</v>
      </c>
      <c r="F27" s="130">
        <v>5</v>
      </c>
      <c r="G27" s="130">
        <v>3</v>
      </c>
      <c r="H27" s="130">
        <v>4</v>
      </c>
      <c r="I27" s="130">
        <v>4</v>
      </c>
      <c r="J27" s="130">
        <v>4</v>
      </c>
      <c r="K27" s="130">
        <v>3</v>
      </c>
      <c r="L27" s="131">
        <v>4</v>
      </c>
      <c r="M27" s="134">
        <f t="shared" si="6"/>
        <v>36</v>
      </c>
      <c r="N27" s="133">
        <v>4</v>
      </c>
      <c r="O27" s="130">
        <v>5</v>
      </c>
      <c r="P27" s="130">
        <v>5</v>
      </c>
      <c r="Q27" s="130">
        <v>4</v>
      </c>
      <c r="R27" s="130">
        <v>4</v>
      </c>
      <c r="S27" s="130">
        <v>5</v>
      </c>
      <c r="T27" s="130">
        <v>4</v>
      </c>
      <c r="U27" s="130">
        <v>3</v>
      </c>
      <c r="V27" s="131">
        <v>4</v>
      </c>
      <c r="W27" s="134">
        <f t="shared" si="7"/>
        <v>38</v>
      </c>
      <c r="X27" s="135">
        <f t="shared" si="8"/>
        <v>74</v>
      </c>
      <c r="Y27" s="401"/>
      <c r="Z27" s="417"/>
      <c r="AA27" s="420"/>
      <c r="AB27" s="417"/>
      <c r="AD27" s="346"/>
      <c r="AE27" s="256"/>
    </row>
    <row r="28" spans="1:31" ht="15.75">
      <c r="A28" s="413">
        <v>2</v>
      </c>
      <c r="B28" s="411" t="s">
        <v>139</v>
      </c>
      <c r="C28" s="412" t="s">
        <v>69</v>
      </c>
      <c r="D28" s="163">
        <v>3</v>
      </c>
      <c r="E28" s="164">
        <v>4</v>
      </c>
      <c r="F28" s="164">
        <v>4</v>
      </c>
      <c r="G28" s="164">
        <v>4</v>
      </c>
      <c r="H28" s="164">
        <v>3</v>
      </c>
      <c r="I28" s="164">
        <v>4</v>
      </c>
      <c r="J28" s="164">
        <v>4</v>
      </c>
      <c r="K28" s="164">
        <v>5</v>
      </c>
      <c r="L28" s="165">
        <v>3</v>
      </c>
      <c r="M28" s="343">
        <f t="shared" si="6"/>
        <v>34</v>
      </c>
      <c r="N28" s="167">
        <v>3</v>
      </c>
      <c r="O28" s="164">
        <v>4</v>
      </c>
      <c r="P28" s="164">
        <v>3</v>
      </c>
      <c r="Q28" s="164">
        <v>6</v>
      </c>
      <c r="R28" s="164">
        <v>3</v>
      </c>
      <c r="S28" s="164">
        <v>4</v>
      </c>
      <c r="T28" s="164">
        <v>5</v>
      </c>
      <c r="U28" s="164">
        <v>4</v>
      </c>
      <c r="V28" s="165">
        <v>5</v>
      </c>
      <c r="W28" s="156">
        <f t="shared" si="7"/>
        <v>37</v>
      </c>
      <c r="X28" s="136">
        <f t="shared" si="8"/>
        <v>71</v>
      </c>
      <c r="Y28" s="401">
        <f>SUM(X28+X29)</f>
        <v>147</v>
      </c>
      <c r="Z28" s="417"/>
      <c r="AA28" s="420"/>
      <c r="AB28" s="417"/>
      <c r="AD28" s="346"/>
      <c r="AE28" s="256"/>
    </row>
    <row r="29" spans="1:31" ht="15.75">
      <c r="A29" s="413"/>
      <c r="B29" s="411"/>
      <c r="C29" s="412"/>
      <c r="D29" s="129">
        <v>4</v>
      </c>
      <c r="E29" s="130">
        <v>4</v>
      </c>
      <c r="F29" s="130">
        <v>5</v>
      </c>
      <c r="G29" s="130">
        <v>3</v>
      </c>
      <c r="H29" s="130">
        <v>4</v>
      </c>
      <c r="I29" s="130">
        <v>4</v>
      </c>
      <c r="J29" s="130">
        <v>6</v>
      </c>
      <c r="K29" s="130">
        <v>3</v>
      </c>
      <c r="L29" s="131">
        <v>4</v>
      </c>
      <c r="M29" s="132">
        <f t="shared" si="6"/>
        <v>37</v>
      </c>
      <c r="N29" s="133">
        <v>4</v>
      </c>
      <c r="O29" s="130">
        <v>6</v>
      </c>
      <c r="P29" s="130">
        <v>4</v>
      </c>
      <c r="Q29" s="130">
        <v>4</v>
      </c>
      <c r="R29" s="130">
        <v>3</v>
      </c>
      <c r="S29" s="130">
        <v>5</v>
      </c>
      <c r="T29" s="130">
        <v>5</v>
      </c>
      <c r="U29" s="130">
        <v>4</v>
      </c>
      <c r="V29" s="131">
        <v>4</v>
      </c>
      <c r="W29" s="134">
        <f t="shared" si="7"/>
        <v>39</v>
      </c>
      <c r="X29" s="135">
        <f t="shared" si="8"/>
        <v>76</v>
      </c>
      <c r="Y29" s="401"/>
      <c r="Z29" s="417"/>
      <c r="AA29" s="420"/>
      <c r="AB29" s="417"/>
      <c r="AD29" s="234"/>
      <c r="AE29" s="234"/>
    </row>
    <row r="30" spans="1:31" ht="15.75">
      <c r="A30" s="413">
        <v>3</v>
      </c>
      <c r="B30" s="411" t="s">
        <v>135</v>
      </c>
      <c r="C30" s="412" t="s">
        <v>69</v>
      </c>
      <c r="D30" s="163">
        <v>4</v>
      </c>
      <c r="E30" s="164">
        <v>4</v>
      </c>
      <c r="F30" s="164">
        <v>4</v>
      </c>
      <c r="G30" s="164">
        <v>4</v>
      </c>
      <c r="H30" s="164">
        <v>4</v>
      </c>
      <c r="I30" s="164">
        <v>5</v>
      </c>
      <c r="J30" s="164">
        <v>5</v>
      </c>
      <c r="K30" s="164">
        <v>5</v>
      </c>
      <c r="L30" s="165">
        <v>2</v>
      </c>
      <c r="M30" s="166">
        <f t="shared" si="6"/>
        <v>37</v>
      </c>
      <c r="N30" s="167">
        <v>4</v>
      </c>
      <c r="O30" s="164">
        <v>3</v>
      </c>
      <c r="P30" s="164">
        <v>4</v>
      </c>
      <c r="Q30" s="164">
        <v>6</v>
      </c>
      <c r="R30" s="164">
        <v>4</v>
      </c>
      <c r="S30" s="164">
        <v>2</v>
      </c>
      <c r="T30" s="164">
        <v>4</v>
      </c>
      <c r="U30" s="164">
        <v>5</v>
      </c>
      <c r="V30" s="165">
        <v>6</v>
      </c>
      <c r="W30" s="156">
        <f t="shared" si="7"/>
        <v>38</v>
      </c>
      <c r="X30" s="136">
        <f t="shared" si="8"/>
        <v>75</v>
      </c>
      <c r="Y30" s="401">
        <f>SUM(X30+X31)</f>
        <v>154</v>
      </c>
      <c r="Z30" s="417"/>
      <c r="AA30" s="420"/>
      <c r="AB30" s="417"/>
      <c r="AD30" s="234"/>
      <c r="AE30" s="234"/>
    </row>
    <row r="31" spans="1:31" ht="15.75">
      <c r="A31" s="413"/>
      <c r="B31" s="411"/>
      <c r="C31" s="412"/>
      <c r="D31" s="129">
        <v>4</v>
      </c>
      <c r="E31" s="130">
        <v>5</v>
      </c>
      <c r="F31" s="130">
        <v>5</v>
      </c>
      <c r="G31" s="130">
        <v>2</v>
      </c>
      <c r="H31" s="130">
        <v>4</v>
      </c>
      <c r="I31" s="130">
        <v>4</v>
      </c>
      <c r="J31" s="130">
        <v>5</v>
      </c>
      <c r="K31" s="130">
        <v>4</v>
      </c>
      <c r="L31" s="131">
        <v>8</v>
      </c>
      <c r="M31" s="132">
        <f t="shared" si="6"/>
        <v>41</v>
      </c>
      <c r="N31" s="133">
        <v>4</v>
      </c>
      <c r="O31" s="130">
        <v>5</v>
      </c>
      <c r="P31" s="130">
        <v>4</v>
      </c>
      <c r="Q31" s="130">
        <v>5</v>
      </c>
      <c r="R31" s="130">
        <v>4</v>
      </c>
      <c r="S31" s="130">
        <v>5</v>
      </c>
      <c r="T31" s="130">
        <v>5</v>
      </c>
      <c r="U31" s="130">
        <v>3</v>
      </c>
      <c r="V31" s="131">
        <v>3</v>
      </c>
      <c r="W31" s="134">
        <f t="shared" si="7"/>
        <v>38</v>
      </c>
      <c r="X31" s="135">
        <f t="shared" si="8"/>
        <v>79</v>
      </c>
      <c r="Y31" s="401"/>
      <c r="Z31" s="417"/>
      <c r="AA31" s="420"/>
      <c r="AB31" s="417"/>
      <c r="AD31" s="234"/>
      <c r="AE31" s="234"/>
    </row>
    <row r="32" spans="1:31" ht="15.75">
      <c r="A32" s="413">
        <v>4</v>
      </c>
      <c r="B32" s="411" t="s">
        <v>147</v>
      </c>
      <c r="C32" s="412" t="s">
        <v>69</v>
      </c>
      <c r="D32" s="163">
        <v>6</v>
      </c>
      <c r="E32" s="164">
        <v>4</v>
      </c>
      <c r="F32" s="164">
        <v>4</v>
      </c>
      <c r="G32" s="164">
        <v>3</v>
      </c>
      <c r="H32" s="164">
        <v>5</v>
      </c>
      <c r="I32" s="164">
        <v>5</v>
      </c>
      <c r="J32" s="164">
        <v>4</v>
      </c>
      <c r="K32" s="164">
        <v>5</v>
      </c>
      <c r="L32" s="165">
        <v>2</v>
      </c>
      <c r="M32" s="166">
        <f t="shared" si="6"/>
        <v>38</v>
      </c>
      <c r="N32" s="167">
        <v>5</v>
      </c>
      <c r="O32" s="164">
        <v>4</v>
      </c>
      <c r="P32" s="164">
        <v>6</v>
      </c>
      <c r="Q32" s="164">
        <v>6</v>
      </c>
      <c r="R32" s="164">
        <v>4</v>
      </c>
      <c r="S32" s="164">
        <v>4</v>
      </c>
      <c r="T32" s="164">
        <v>5</v>
      </c>
      <c r="U32" s="164">
        <v>4</v>
      </c>
      <c r="V32" s="165">
        <v>5</v>
      </c>
      <c r="W32" s="156">
        <f t="shared" si="7"/>
        <v>43</v>
      </c>
      <c r="X32" s="136">
        <f t="shared" si="8"/>
        <v>81</v>
      </c>
      <c r="Y32" s="401">
        <f>SUM(X32+X33)</f>
        <v>163</v>
      </c>
      <c r="Z32" s="417"/>
      <c r="AA32" s="420"/>
      <c r="AB32" s="417"/>
      <c r="AD32" s="234"/>
      <c r="AE32" s="234"/>
    </row>
    <row r="33" spans="1:31" ht="15.75">
      <c r="A33" s="413"/>
      <c r="B33" s="411"/>
      <c r="C33" s="412"/>
      <c r="D33" s="129">
        <v>5</v>
      </c>
      <c r="E33" s="130">
        <v>4</v>
      </c>
      <c r="F33" s="130">
        <v>5</v>
      </c>
      <c r="G33" s="130">
        <v>4</v>
      </c>
      <c r="H33" s="130">
        <v>5</v>
      </c>
      <c r="I33" s="130">
        <v>4</v>
      </c>
      <c r="J33" s="130">
        <v>5</v>
      </c>
      <c r="K33" s="130">
        <v>3</v>
      </c>
      <c r="L33" s="131">
        <v>6</v>
      </c>
      <c r="M33" s="132">
        <f t="shared" si="6"/>
        <v>41</v>
      </c>
      <c r="N33" s="133">
        <v>4</v>
      </c>
      <c r="O33" s="130">
        <v>6</v>
      </c>
      <c r="P33" s="130">
        <v>4</v>
      </c>
      <c r="Q33" s="130">
        <v>8</v>
      </c>
      <c r="R33" s="130">
        <v>3</v>
      </c>
      <c r="S33" s="130">
        <v>5</v>
      </c>
      <c r="T33" s="130">
        <v>4</v>
      </c>
      <c r="U33" s="130">
        <v>3</v>
      </c>
      <c r="V33" s="131">
        <v>4</v>
      </c>
      <c r="W33" s="134">
        <f t="shared" si="7"/>
        <v>41</v>
      </c>
      <c r="X33" s="135">
        <f t="shared" si="8"/>
        <v>82</v>
      </c>
      <c r="Y33" s="401"/>
      <c r="Z33" s="417"/>
      <c r="AA33" s="420"/>
      <c r="AB33" s="417"/>
      <c r="AD33" s="234"/>
      <c r="AE33" s="234"/>
    </row>
    <row r="34" spans="1:31" ht="15.75">
      <c r="A34" s="413">
        <v>5</v>
      </c>
      <c r="B34" s="411" t="s">
        <v>133</v>
      </c>
      <c r="C34" s="412" t="s">
        <v>69</v>
      </c>
      <c r="D34" s="163">
        <v>5</v>
      </c>
      <c r="E34" s="164">
        <v>4</v>
      </c>
      <c r="F34" s="164">
        <v>4</v>
      </c>
      <c r="G34" s="164">
        <v>4</v>
      </c>
      <c r="H34" s="164">
        <v>4</v>
      </c>
      <c r="I34" s="164">
        <v>5</v>
      </c>
      <c r="J34" s="164">
        <v>5</v>
      </c>
      <c r="K34" s="164">
        <v>5</v>
      </c>
      <c r="L34" s="165">
        <v>3</v>
      </c>
      <c r="M34" s="166">
        <f t="shared" si="6"/>
        <v>39</v>
      </c>
      <c r="N34" s="167">
        <v>5</v>
      </c>
      <c r="O34" s="164">
        <v>4</v>
      </c>
      <c r="P34" s="164">
        <v>4</v>
      </c>
      <c r="Q34" s="164">
        <v>3</v>
      </c>
      <c r="R34" s="164">
        <v>4</v>
      </c>
      <c r="S34" s="164">
        <v>3</v>
      </c>
      <c r="T34" s="164">
        <v>3</v>
      </c>
      <c r="U34" s="164">
        <v>5</v>
      </c>
      <c r="V34" s="165">
        <v>4</v>
      </c>
      <c r="W34" s="156">
        <f t="shared" si="7"/>
        <v>35</v>
      </c>
      <c r="X34" s="136">
        <f t="shared" si="8"/>
        <v>74</v>
      </c>
      <c r="Y34" s="401">
        <f>SUM(X34+X35)</f>
        <v>149</v>
      </c>
      <c r="Z34" s="417"/>
      <c r="AA34" s="420"/>
      <c r="AB34" s="417"/>
      <c r="AD34" s="234"/>
      <c r="AE34" s="234"/>
    </row>
    <row r="35" spans="1:31" ht="15.75">
      <c r="A35" s="413"/>
      <c r="B35" s="411"/>
      <c r="C35" s="412"/>
      <c r="D35" s="129">
        <v>4</v>
      </c>
      <c r="E35" s="130">
        <v>4</v>
      </c>
      <c r="F35" s="130">
        <v>5</v>
      </c>
      <c r="G35" s="130">
        <v>4</v>
      </c>
      <c r="H35" s="130">
        <v>4</v>
      </c>
      <c r="I35" s="130">
        <v>4</v>
      </c>
      <c r="J35" s="130">
        <v>4</v>
      </c>
      <c r="K35" s="130">
        <v>3</v>
      </c>
      <c r="L35" s="131">
        <v>4</v>
      </c>
      <c r="M35" s="132">
        <f t="shared" si="6"/>
        <v>36</v>
      </c>
      <c r="N35" s="133">
        <v>4</v>
      </c>
      <c r="O35" s="130">
        <v>5</v>
      </c>
      <c r="P35" s="130">
        <v>4</v>
      </c>
      <c r="Q35" s="130">
        <v>5</v>
      </c>
      <c r="R35" s="130">
        <v>4</v>
      </c>
      <c r="S35" s="130">
        <v>5</v>
      </c>
      <c r="T35" s="130">
        <v>4</v>
      </c>
      <c r="U35" s="130">
        <v>4</v>
      </c>
      <c r="V35" s="131">
        <v>4</v>
      </c>
      <c r="W35" s="134">
        <f t="shared" si="7"/>
        <v>39</v>
      </c>
      <c r="X35" s="135">
        <f t="shared" si="8"/>
        <v>75</v>
      </c>
      <c r="Y35" s="401"/>
      <c r="Z35" s="417"/>
      <c r="AA35" s="420"/>
      <c r="AB35" s="417"/>
      <c r="AD35" s="347"/>
      <c r="AE35" s="347"/>
    </row>
    <row r="36" spans="1:31" ht="16.5" thickBot="1">
      <c r="A36" s="413">
        <v>6</v>
      </c>
      <c r="B36" s="411" t="s">
        <v>136</v>
      </c>
      <c r="C36" s="412" t="s">
        <v>69</v>
      </c>
      <c r="D36" s="163">
        <v>5</v>
      </c>
      <c r="E36" s="164">
        <v>4</v>
      </c>
      <c r="F36" s="164">
        <v>5</v>
      </c>
      <c r="G36" s="164">
        <v>4</v>
      </c>
      <c r="H36" s="164">
        <v>4</v>
      </c>
      <c r="I36" s="164">
        <v>6</v>
      </c>
      <c r="J36" s="164">
        <v>5</v>
      </c>
      <c r="K36" s="164">
        <v>5</v>
      </c>
      <c r="L36" s="165">
        <v>3</v>
      </c>
      <c r="M36" s="166">
        <f t="shared" si="6"/>
        <v>41</v>
      </c>
      <c r="N36" s="167">
        <v>4</v>
      </c>
      <c r="O36" s="164">
        <v>4</v>
      </c>
      <c r="P36" s="164">
        <v>5</v>
      </c>
      <c r="Q36" s="164">
        <v>6</v>
      </c>
      <c r="R36" s="164">
        <v>4</v>
      </c>
      <c r="S36" s="164">
        <v>6</v>
      </c>
      <c r="T36" s="164">
        <v>4</v>
      </c>
      <c r="U36" s="164">
        <v>5</v>
      </c>
      <c r="V36" s="165">
        <v>6</v>
      </c>
      <c r="W36" s="156">
        <f t="shared" si="7"/>
        <v>44</v>
      </c>
      <c r="X36" s="136">
        <f t="shared" si="8"/>
        <v>85</v>
      </c>
      <c r="Y36" s="401">
        <f>SUM(X36+X37)</f>
        <v>170</v>
      </c>
      <c r="Z36" s="418"/>
      <c r="AA36" s="421"/>
      <c r="AB36" s="418"/>
      <c r="AD36" s="347"/>
      <c r="AE36" s="347"/>
    </row>
    <row r="37" spans="1:31" ht="16.5" thickBot="1">
      <c r="A37" s="403"/>
      <c r="B37" s="414"/>
      <c r="C37" s="415"/>
      <c r="D37" s="137">
        <v>5</v>
      </c>
      <c r="E37" s="138">
        <v>5</v>
      </c>
      <c r="F37" s="138">
        <v>6</v>
      </c>
      <c r="G37" s="138">
        <v>4</v>
      </c>
      <c r="H37" s="138">
        <v>4</v>
      </c>
      <c r="I37" s="138">
        <v>4</v>
      </c>
      <c r="J37" s="138">
        <v>5</v>
      </c>
      <c r="K37" s="138">
        <v>3</v>
      </c>
      <c r="L37" s="139">
        <v>5</v>
      </c>
      <c r="M37" s="140">
        <f t="shared" si="6"/>
        <v>41</v>
      </c>
      <c r="N37" s="141">
        <v>5</v>
      </c>
      <c r="O37" s="138">
        <v>6</v>
      </c>
      <c r="P37" s="138">
        <v>4</v>
      </c>
      <c r="Q37" s="138">
        <v>4</v>
      </c>
      <c r="R37" s="138">
        <v>4</v>
      </c>
      <c r="S37" s="138">
        <v>6</v>
      </c>
      <c r="T37" s="138">
        <v>6</v>
      </c>
      <c r="U37" s="138">
        <v>3</v>
      </c>
      <c r="V37" s="139">
        <v>6</v>
      </c>
      <c r="W37" s="142">
        <f t="shared" si="7"/>
        <v>44</v>
      </c>
      <c r="X37" s="143">
        <f t="shared" si="8"/>
        <v>85</v>
      </c>
      <c r="Y37" s="400"/>
      <c r="Z37" s="151">
        <f>SUM(X26+X28+X30+X32+X34+X36)-MAX(X26,X28,X30,X32,X34,X36)</f>
        <v>383</v>
      </c>
      <c r="AA37" s="152">
        <f>SUM(X27+X29+X31+X33+X35+X37)-MAX(X27,X29,X31,X33,X35,X37)</f>
        <v>386</v>
      </c>
      <c r="AB37" s="152">
        <f>SUM(Z37+AA37)</f>
        <v>769</v>
      </c>
      <c r="AD37" s="234"/>
      <c r="AE37" s="234"/>
    </row>
    <row r="38" spans="1:31" ht="16.5" thickBot="1">
      <c r="A38" s="125"/>
      <c r="B38" s="127"/>
      <c r="C38" s="127"/>
      <c r="D38" s="144"/>
      <c r="E38" s="145"/>
      <c r="F38" s="145"/>
      <c r="G38" s="145"/>
      <c r="H38" s="145"/>
      <c r="I38" s="145"/>
      <c r="J38" s="145"/>
      <c r="K38" s="145"/>
      <c r="L38" s="146"/>
      <c r="M38" s="147"/>
      <c r="N38" s="148"/>
      <c r="O38" s="145"/>
      <c r="P38" s="145"/>
      <c r="Q38" s="145"/>
      <c r="R38" s="145"/>
      <c r="S38" s="145"/>
      <c r="T38" s="145"/>
      <c r="U38" s="145"/>
      <c r="V38" s="146"/>
      <c r="W38" s="149"/>
      <c r="X38" s="150"/>
      <c r="Y38" s="147"/>
      <c r="Z38" s="121"/>
      <c r="AA38" s="120"/>
      <c r="AB38" s="120"/>
      <c r="AD38" s="234"/>
      <c r="AE38" s="234"/>
    </row>
    <row r="39" spans="1:31" ht="15.75">
      <c r="A39" s="402">
        <v>1</v>
      </c>
      <c r="B39" s="404" t="s">
        <v>76</v>
      </c>
      <c r="C39" s="406" t="s">
        <v>43</v>
      </c>
      <c r="D39" s="158">
        <v>4</v>
      </c>
      <c r="E39" s="159">
        <v>4</v>
      </c>
      <c r="F39" s="159">
        <v>4</v>
      </c>
      <c r="G39" s="159">
        <v>3</v>
      </c>
      <c r="H39" s="159">
        <v>4</v>
      </c>
      <c r="I39" s="159">
        <v>4</v>
      </c>
      <c r="J39" s="159">
        <v>5</v>
      </c>
      <c r="K39" s="159">
        <v>5</v>
      </c>
      <c r="L39" s="160">
        <v>3</v>
      </c>
      <c r="M39" s="161">
        <f>SUM(D39:L39)</f>
        <v>36</v>
      </c>
      <c r="N39" s="162">
        <v>4</v>
      </c>
      <c r="O39" s="159">
        <v>3</v>
      </c>
      <c r="P39" s="159">
        <v>5</v>
      </c>
      <c r="Q39" s="159">
        <v>6</v>
      </c>
      <c r="R39" s="159">
        <v>4</v>
      </c>
      <c r="S39" s="159">
        <v>4</v>
      </c>
      <c r="T39" s="159">
        <v>5</v>
      </c>
      <c r="U39" s="159">
        <v>3</v>
      </c>
      <c r="V39" s="160">
        <v>5</v>
      </c>
      <c r="W39" s="155">
        <f>SUM(N39:V39)</f>
        <v>39</v>
      </c>
      <c r="X39" s="128">
        <f>M39+W39</f>
        <v>75</v>
      </c>
      <c r="Y39" s="399">
        <f>SUM(X39+X40)</f>
        <v>152</v>
      </c>
      <c r="AD39" s="234"/>
      <c r="AE39" s="234"/>
    </row>
    <row r="40" spans="1:31" ht="16.5" thickBot="1">
      <c r="A40" s="403"/>
      <c r="B40" s="405"/>
      <c r="C40" s="407"/>
      <c r="D40" s="137">
        <v>3</v>
      </c>
      <c r="E40" s="138">
        <v>4</v>
      </c>
      <c r="F40" s="138">
        <v>5</v>
      </c>
      <c r="G40" s="138">
        <v>3</v>
      </c>
      <c r="H40" s="138">
        <v>5</v>
      </c>
      <c r="I40" s="138">
        <v>5</v>
      </c>
      <c r="J40" s="138">
        <v>5</v>
      </c>
      <c r="K40" s="138">
        <v>2</v>
      </c>
      <c r="L40" s="139">
        <v>5</v>
      </c>
      <c r="M40" s="140">
        <f>SUM(D40:L40)</f>
        <v>37</v>
      </c>
      <c r="N40" s="141">
        <v>6</v>
      </c>
      <c r="O40" s="138">
        <v>5</v>
      </c>
      <c r="P40" s="138">
        <v>5</v>
      </c>
      <c r="Q40" s="138">
        <v>4</v>
      </c>
      <c r="R40" s="138">
        <v>3</v>
      </c>
      <c r="S40" s="138">
        <v>5</v>
      </c>
      <c r="T40" s="138">
        <v>4</v>
      </c>
      <c r="U40" s="138">
        <v>4</v>
      </c>
      <c r="V40" s="139">
        <v>4</v>
      </c>
      <c r="W40" s="142">
        <f>SUM(N40:V40)</f>
        <v>40</v>
      </c>
      <c r="X40" s="143">
        <f>M40+W40</f>
        <v>77</v>
      </c>
      <c r="Y40" s="400"/>
      <c r="AD40" s="234"/>
      <c r="AE40" s="234"/>
    </row>
    <row r="41" spans="1:31" ht="15.75">
      <c r="A41" s="410">
        <v>2</v>
      </c>
      <c r="B41" s="404" t="s">
        <v>134</v>
      </c>
      <c r="C41" s="406" t="s">
        <v>150</v>
      </c>
      <c r="D41" s="158">
        <v>4</v>
      </c>
      <c r="E41" s="159">
        <v>4</v>
      </c>
      <c r="F41" s="159">
        <v>4</v>
      </c>
      <c r="G41" s="159">
        <v>3</v>
      </c>
      <c r="H41" s="159">
        <v>5</v>
      </c>
      <c r="I41" s="159">
        <v>4</v>
      </c>
      <c r="J41" s="159">
        <v>5</v>
      </c>
      <c r="K41" s="159">
        <v>5</v>
      </c>
      <c r="L41" s="160">
        <v>4</v>
      </c>
      <c r="M41" s="161">
        <f aca="true" t="shared" si="9" ref="M41:M62">SUM(D41:L41)</f>
        <v>38</v>
      </c>
      <c r="N41" s="162">
        <v>4</v>
      </c>
      <c r="O41" s="159">
        <v>4</v>
      </c>
      <c r="P41" s="159">
        <v>4</v>
      </c>
      <c r="Q41" s="159">
        <v>5</v>
      </c>
      <c r="R41" s="159">
        <v>4</v>
      </c>
      <c r="S41" s="159">
        <v>4</v>
      </c>
      <c r="T41" s="159">
        <v>5</v>
      </c>
      <c r="U41" s="159">
        <v>5</v>
      </c>
      <c r="V41" s="160">
        <v>5</v>
      </c>
      <c r="W41" s="155">
        <f aca="true" t="shared" si="10" ref="W41:W62">SUM(N41:V41)</f>
        <v>40</v>
      </c>
      <c r="X41" s="128">
        <f aca="true" t="shared" si="11" ref="X41:X62">M41+W41</f>
        <v>78</v>
      </c>
      <c r="Y41" s="399">
        <f>SUM(X41+X42)</f>
        <v>163</v>
      </c>
      <c r="AD41" s="259"/>
      <c r="AE41" s="260"/>
    </row>
    <row r="42" spans="1:31" ht="16.5" thickBot="1">
      <c r="A42" s="403"/>
      <c r="B42" s="405"/>
      <c r="C42" s="407"/>
      <c r="D42" s="137">
        <v>6</v>
      </c>
      <c r="E42" s="138">
        <v>5</v>
      </c>
      <c r="F42" s="138">
        <v>6</v>
      </c>
      <c r="G42" s="138">
        <v>3</v>
      </c>
      <c r="H42" s="138">
        <v>7</v>
      </c>
      <c r="I42" s="138">
        <v>5</v>
      </c>
      <c r="J42" s="138">
        <v>5</v>
      </c>
      <c r="K42" s="138">
        <v>2</v>
      </c>
      <c r="L42" s="139">
        <v>4</v>
      </c>
      <c r="M42" s="140">
        <f t="shared" si="9"/>
        <v>43</v>
      </c>
      <c r="N42" s="141">
        <v>5</v>
      </c>
      <c r="O42" s="138">
        <v>5</v>
      </c>
      <c r="P42" s="138">
        <v>7</v>
      </c>
      <c r="Q42" s="138">
        <v>4</v>
      </c>
      <c r="R42" s="138">
        <v>4</v>
      </c>
      <c r="S42" s="138">
        <v>4</v>
      </c>
      <c r="T42" s="138">
        <v>6</v>
      </c>
      <c r="U42" s="138">
        <v>3</v>
      </c>
      <c r="V42" s="139">
        <v>4</v>
      </c>
      <c r="W42" s="142">
        <f t="shared" si="10"/>
        <v>42</v>
      </c>
      <c r="X42" s="143">
        <f t="shared" si="11"/>
        <v>85</v>
      </c>
      <c r="Y42" s="400"/>
      <c r="AD42" s="259"/>
      <c r="AE42" s="260"/>
    </row>
    <row r="43" spans="1:31" ht="15.75">
      <c r="A43" s="402">
        <v>3</v>
      </c>
      <c r="B43" s="404" t="s">
        <v>141</v>
      </c>
      <c r="C43" s="406" t="s">
        <v>150</v>
      </c>
      <c r="D43" s="158">
        <v>500</v>
      </c>
      <c r="E43" s="159"/>
      <c r="F43" s="159"/>
      <c r="G43" s="159"/>
      <c r="H43" s="159"/>
      <c r="I43" s="159"/>
      <c r="J43" s="159"/>
      <c r="K43" s="159"/>
      <c r="L43" s="160"/>
      <c r="M43" s="161">
        <f t="shared" si="9"/>
        <v>500</v>
      </c>
      <c r="N43" s="162"/>
      <c r="O43" s="159"/>
      <c r="P43" s="159"/>
      <c r="Q43" s="159"/>
      <c r="R43" s="159"/>
      <c r="S43" s="159"/>
      <c r="T43" s="159"/>
      <c r="U43" s="159"/>
      <c r="V43" s="160"/>
      <c r="W43" s="155">
        <f t="shared" si="10"/>
        <v>0</v>
      </c>
      <c r="X43" s="128">
        <f t="shared" si="11"/>
        <v>500</v>
      </c>
      <c r="Y43" s="399">
        <f>SUM(X43+X44)</f>
        <v>1000</v>
      </c>
      <c r="AC43" s="256"/>
      <c r="AD43" s="259"/>
      <c r="AE43" s="260"/>
    </row>
    <row r="44" spans="1:31" ht="16.5" thickBot="1">
      <c r="A44" s="403"/>
      <c r="B44" s="405"/>
      <c r="C44" s="407"/>
      <c r="D44" s="137">
        <v>500</v>
      </c>
      <c r="E44" s="138"/>
      <c r="F44" s="138"/>
      <c r="G44" s="138"/>
      <c r="H44" s="138"/>
      <c r="I44" s="138"/>
      <c r="J44" s="138"/>
      <c r="K44" s="138"/>
      <c r="L44" s="139"/>
      <c r="M44" s="140">
        <f t="shared" si="9"/>
        <v>500</v>
      </c>
      <c r="N44" s="141"/>
      <c r="O44" s="138"/>
      <c r="P44" s="138"/>
      <c r="Q44" s="138"/>
      <c r="R44" s="138"/>
      <c r="S44" s="138"/>
      <c r="T44" s="138"/>
      <c r="U44" s="138"/>
      <c r="V44" s="139"/>
      <c r="W44" s="142">
        <f t="shared" si="10"/>
        <v>0</v>
      </c>
      <c r="X44" s="143">
        <f t="shared" si="11"/>
        <v>500</v>
      </c>
      <c r="Y44" s="400"/>
      <c r="AC44" s="256"/>
      <c r="AD44" s="259"/>
      <c r="AE44" s="260"/>
    </row>
    <row r="45" spans="1:31" ht="15.75">
      <c r="A45" s="402">
        <v>4</v>
      </c>
      <c r="B45" s="408" t="s">
        <v>142</v>
      </c>
      <c r="C45" s="406" t="s">
        <v>150</v>
      </c>
      <c r="D45" s="158">
        <v>5</v>
      </c>
      <c r="E45" s="159">
        <v>4</v>
      </c>
      <c r="F45" s="159">
        <v>3</v>
      </c>
      <c r="G45" s="159">
        <v>4</v>
      </c>
      <c r="H45" s="159">
        <v>5</v>
      </c>
      <c r="I45" s="159">
        <v>4</v>
      </c>
      <c r="J45" s="159">
        <v>5</v>
      </c>
      <c r="K45" s="159">
        <v>5</v>
      </c>
      <c r="L45" s="160">
        <v>3</v>
      </c>
      <c r="M45" s="161">
        <f t="shared" si="9"/>
        <v>38</v>
      </c>
      <c r="N45" s="162">
        <v>5</v>
      </c>
      <c r="O45" s="159">
        <v>3</v>
      </c>
      <c r="P45" s="159">
        <v>3</v>
      </c>
      <c r="Q45" s="159">
        <v>4</v>
      </c>
      <c r="R45" s="159">
        <v>4</v>
      </c>
      <c r="S45" s="159">
        <v>3</v>
      </c>
      <c r="T45" s="159">
        <v>5</v>
      </c>
      <c r="U45" s="159">
        <v>4</v>
      </c>
      <c r="V45" s="160">
        <v>6</v>
      </c>
      <c r="W45" s="155">
        <f t="shared" si="10"/>
        <v>37</v>
      </c>
      <c r="X45" s="128">
        <f t="shared" si="11"/>
        <v>75</v>
      </c>
      <c r="Y45" s="399">
        <f>SUM(X45+X46)</f>
        <v>155</v>
      </c>
      <c r="AC45" s="256"/>
      <c r="AD45" s="259"/>
      <c r="AE45" s="260"/>
    </row>
    <row r="46" spans="1:31" ht="16.5" thickBot="1">
      <c r="A46" s="403"/>
      <c r="B46" s="409"/>
      <c r="C46" s="407"/>
      <c r="D46" s="137">
        <v>6</v>
      </c>
      <c r="E46" s="138">
        <v>6</v>
      </c>
      <c r="F46" s="138">
        <v>6</v>
      </c>
      <c r="G46" s="138">
        <v>3</v>
      </c>
      <c r="H46" s="138">
        <v>5</v>
      </c>
      <c r="I46" s="138">
        <v>4</v>
      </c>
      <c r="J46" s="138">
        <v>5</v>
      </c>
      <c r="K46" s="138">
        <v>3</v>
      </c>
      <c r="L46" s="139">
        <v>4</v>
      </c>
      <c r="M46" s="140">
        <f t="shared" si="9"/>
        <v>42</v>
      </c>
      <c r="N46" s="141">
        <v>4</v>
      </c>
      <c r="O46" s="138">
        <v>5</v>
      </c>
      <c r="P46" s="138">
        <v>5</v>
      </c>
      <c r="Q46" s="138">
        <v>4</v>
      </c>
      <c r="R46" s="138">
        <v>3</v>
      </c>
      <c r="S46" s="138">
        <v>5</v>
      </c>
      <c r="T46" s="138">
        <v>3</v>
      </c>
      <c r="U46" s="138">
        <v>4</v>
      </c>
      <c r="V46" s="139">
        <v>5</v>
      </c>
      <c r="W46" s="142">
        <f t="shared" si="10"/>
        <v>38</v>
      </c>
      <c r="X46" s="143">
        <f t="shared" si="11"/>
        <v>80</v>
      </c>
      <c r="Y46" s="400"/>
      <c r="AC46" s="256"/>
      <c r="AD46" s="259"/>
      <c r="AE46" s="260"/>
    </row>
    <row r="47" spans="1:31" ht="15.75">
      <c r="A47" s="402">
        <v>5</v>
      </c>
      <c r="B47" s="404" t="s">
        <v>148</v>
      </c>
      <c r="C47" s="406" t="s">
        <v>74</v>
      </c>
      <c r="D47" s="158">
        <v>5</v>
      </c>
      <c r="E47" s="159">
        <v>4</v>
      </c>
      <c r="F47" s="159">
        <v>3</v>
      </c>
      <c r="G47" s="159">
        <v>3</v>
      </c>
      <c r="H47" s="159">
        <v>4</v>
      </c>
      <c r="I47" s="159">
        <v>3</v>
      </c>
      <c r="J47" s="159">
        <v>4</v>
      </c>
      <c r="K47" s="159">
        <v>4</v>
      </c>
      <c r="L47" s="160">
        <v>3</v>
      </c>
      <c r="M47" s="161">
        <f t="shared" si="9"/>
        <v>33</v>
      </c>
      <c r="N47" s="162">
        <v>5</v>
      </c>
      <c r="O47" s="159">
        <v>3</v>
      </c>
      <c r="P47" s="159">
        <v>4</v>
      </c>
      <c r="Q47" s="159">
        <v>4</v>
      </c>
      <c r="R47" s="159">
        <v>5</v>
      </c>
      <c r="S47" s="159">
        <v>3</v>
      </c>
      <c r="T47" s="159">
        <v>5</v>
      </c>
      <c r="U47" s="159">
        <v>3</v>
      </c>
      <c r="V47" s="160">
        <v>5</v>
      </c>
      <c r="W47" s="155">
        <f t="shared" si="10"/>
        <v>37</v>
      </c>
      <c r="X47" s="128">
        <f t="shared" si="11"/>
        <v>70</v>
      </c>
      <c r="Y47" s="399">
        <f>SUM(X47+X48)</f>
        <v>153</v>
      </c>
      <c r="AC47" s="256"/>
      <c r="AD47" s="261"/>
      <c r="AE47" s="203"/>
    </row>
    <row r="48" spans="1:31" ht="16.5" thickBot="1">
      <c r="A48" s="403"/>
      <c r="B48" s="405"/>
      <c r="C48" s="407"/>
      <c r="D48" s="137">
        <v>5</v>
      </c>
      <c r="E48" s="138">
        <v>6</v>
      </c>
      <c r="F48" s="138">
        <v>6</v>
      </c>
      <c r="G48" s="138">
        <v>4</v>
      </c>
      <c r="H48" s="138">
        <v>5</v>
      </c>
      <c r="I48" s="138">
        <v>4</v>
      </c>
      <c r="J48" s="138">
        <v>5</v>
      </c>
      <c r="K48" s="138">
        <v>2</v>
      </c>
      <c r="L48" s="139">
        <v>5</v>
      </c>
      <c r="M48" s="140">
        <f t="shared" si="9"/>
        <v>42</v>
      </c>
      <c r="N48" s="141">
        <v>4</v>
      </c>
      <c r="O48" s="138">
        <v>5</v>
      </c>
      <c r="P48" s="138">
        <v>6</v>
      </c>
      <c r="Q48" s="138">
        <v>4</v>
      </c>
      <c r="R48" s="138">
        <v>3</v>
      </c>
      <c r="S48" s="138">
        <v>5</v>
      </c>
      <c r="T48" s="138">
        <v>7</v>
      </c>
      <c r="U48" s="138">
        <v>3</v>
      </c>
      <c r="V48" s="139">
        <v>4</v>
      </c>
      <c r="W48" s="142">
        <f t="shared" si="10"/>
        <v>41</v>
      </c>
      <c r="X48" s="143">
        <f t="shared" si="11"/>
        <v>83</v>
      </c>
      <c r="Y48" s="400"/>
      <c r="AC48" s="256"/>
      <c r="AD48" s="261"/>
      <c r="AE48" s="203"/>
    </row>
    <row r="49" spans="1:31" ht="15.75">
      <c r="A49" s="402">
        <v>6</v>
      </c>
      <c r="B49" s="404" t="s">
        <v>149</v>
      </c>
      <c r="C49" s="406" t="s">
        <v>74</v>
      </c>
      <c r="D49" s="158">
        <v>6</v>
      </c>
      <c r="E49" s="159">
        <v>5</v>
      </c>
      <c r="F49" s="159">
        <v>4</v>
      </c>
      <c r="G49" s="159">
        <v>4</v>
      </c>
      <c r="H49" s="159">
        <v>4</v>
      </c>
      <c r="I49" s="159">
        <v>4</v>
      </c>
      <c r="J49" s="159">
        <v>5</v>
      </c>
      <c r="K49" s="159">
        <v>5</v>
      </c>
      <c r="L49" s="160">
        <v>4</v>
      </c>
      <c r="M49" s="161">
        <f t="shared" si="9"/>
        <v>41</v>
      </c>
      <c r="N49" s="162">
        <v>6</v>
      </c>
      <c r="O49" s="159">
        <v>3</v>
      </c>
      <c r="P49" s="159">
        <v>5</v>
      </c>
      <c r="Q49" s="159">
        <v>6</v>
      </c>
      <c r="R49" s="159">
        <v>4</v>
      </c>
      <c r="S49" s="159">
        <v>3</v>
      </c>
      <c r="T49" s="159">
        <v>4</v>
      </c>
      <c r="U49" s="159">
        <v>4</v>
      </c>
      <c r="V49" s="160">
        <v>5</v>
      </c>
      <c r="W49" s="155">
        <f t="shared" si="10"/>
        <v>40</v>
      </c>
      <c r="X49" s="128">
        <f t="shared" si="11"/>
        <v>81</v>
      </c>
      <c r="Y49" s="399">
        <f>SUM(X49+X50)</f>
        <v>168</v>
      </c>
      <c r="AC49" s="234"/>
      <c r="AD49" s="261"/>
      <c r="AE49" s="203"/>
    </row>
    <row r="50" spans="1:31" ht="16.5" thickBot="1">
      <c r="A50" s="403"/>
      <c r="B50" s="405"/>
      <c r="C50" s="407"/>
      <c r="D50" s="137">
        <v>4</v>
      </c>
      <c r="E50" s="138">
        <v>5</v>
      </c>
      <c r="F50" s="138">
        <v>6</v>
      </c>
      <c r="G50" s="138">
        <v>4</v>
      </c>
      <c r="H50" s="138">
        <v>4</v>
      </c>
      <c r="I50" s="138">
        <v>4</v>
      </c>
      <c r="J50" s="138">
        <v>5</v>
      </c>
      <c r="K50" s="138">
        <v>4</v>
      </c>
      <c r="L50" s="139">
        <v>7</v>
      </c>
      <c r="M50" s="140">
        <f t="shared" si="9"/>
        <v>43</v>
      </c>
      <c r="N50" s="141">
        <v>8</v>
      </c>
      <c r="O50" s="138">
        <v>5</v>
      </c>
      <c r="P50" s="138">
        <v>5</v>
      </c>
      <c r="Q50" s="138">
        <v>4</v>
      </c>
      <c r="R50" s="138">
        <v>3</v>
      </c>
      <c r="S50" s="138">
        <v>7</v>
      </c>
      <c r="T50" s="138">
        <v>5</v>
      </c>
      <c r="U50" s="138">
        <v>3</v>
      </c>
      <c r="V50" s="139">
        <v>4</v>
      </c>
      <c r="W50" s="142">
        <f t="shared" si="10"/>
        <v>44</v>
      </c>
      <c r="X50" s="143">
        <f t="shared" si="11"/>
        <v>87</v>
      </c>
      <c r="Y50" s="400"/>
      <c r="AC50" s="235"/>
      <c r="AD50" s="261"/>
      <c r="AE50" s="203"/>
    </row>
    <row r="51" spans="1:31" ht="15.75">
      <c r="A51" s="402">
        <v>7</v>
      </c>
      <c r="B51" s="404" t="s">
        <v>137</v>
      </c>
      <c r="C51" s="406" t="s">
        <v>71</v>
      </c>
      <c r="D51" s="158">
        <v>5</v>
      </c>
      <c r="E51" s="159">
        <v>5</v>
      </c>
      <c r="F51" s="159">
        <v>3</v>
      </c>
      <c r="G51" s="159">
        <v>3</v>
      </c>
      <c r="H51" s="159">
        <v>3</v>
      </c>
      <c r="I51" s="159">
        <v>4</v>
      </c>
      <c r="J51" s="159">
        <v>4</v>
      </c>
      <c r="K51" s="159">
        <v>5</v>
      </c>
      <c r="L51" s="160">
        <v>3</v>
      </c>
      <c r="M51" s="161">
        <f t="shared" si="9"/>
        <v>35</v>
      </c>
      <c r="N51" s="162">
        <v>4</v>
      </c>
      <c r="O51" s="159">
        <v>3</v>
      </c>
      <c r="P51" s="159">
        <v>5</v>
      </c>
      <c r="Q51" s="159">
        <v>5</v>
      </c>
      <c r="R51" s="159">
        <v>5</v>
      </c>
      <c r="S51" s="159">
        <v>4</v>
      </c>
      <c r="T51" s="159">
        <v>4</v>
      </c>
      <c r="U51" s="159">
        <v>3</v>
      </c>
      <c r="V51" s="160">
        <v>8</v>
      </c>
      <c r="W51" s="155">
        <f t="shared" si="10"/>
        <v>41</v>
      </c>
      <c r="X51" s="128">
        <f t="shared" si="11"/>
        <v>76</v>
      </c>
      <c r="Y51" s="399">
        <f>SUM(X51+X52)</f>
        <v>150</v>
      </c>
      <c r="AC51" s="234"/>
      <c r="AD51" s="261"/>
      <c r="AE51" s="203"/>
    </row>
    <row r="52" spans="1:31" ht="16.5" thickBot="1">
      <c r="A52" s="403"/>
      <c r="B52" s="405"/>
      <c r="C52" s="407"/>
      <c r="D52" s="137">
        <v>5</v>
      </c>
      <c r="E52" s="138">
        <v>3</v>
      </c>
      <c r="F52" s="138">
        <v>5</v>
      </c>
      <c r="G52" s="138">
        <v>3</v>
      </c>
      <c r="H52" s="138">
        <v>5</v>
      </c>
      <c r="I52" s="138">
        <v>4</v>
      </c>
      <c r="J52" s="138">
        <v>5</v>
      </c>
      <c r="K52" s="138">
        <v>4</v>
      </c>
      <c r="L52" s="139">
        <v>3</v>
      </c>
      <c r="M52" s="140">
        <f t="shared" si="9"/>
        <v>37</v>
      </c>
      <c r="N52" s="141">
        <v>3</v>
      </c>
      <c r="O52" s="138">
        <v>4</v>
      </c>
      <c r="P52" s="138">
        <v>5</v>
      </c>
      <c r="Q52" s="138">
        <v>4</v>
      </c>
      <c r="R52" s="138">
        <v>3</v>
      </c>
      <c r="S52" s="138">
        <v>5</v>
      </c>
      <c r="T52" s="138">
        <v>6</v>
      </c>
      <c r="U52" s="138">
        <v>3</v>
      </c>
      <c r="V52" s="139">
        <v>4</v>
      </c>
      <c r="W52" s="142">
        <f t="shared" si="10"/>
        <v>37</v>
      </c>
      <c r="X52" s="143">
        <f t="shared" si="11"/>
        <v>74</v>
      </c>
      <c r="Y52" s="400"/>
      <c r="AC52" s="234"/>
      <c r="AD52" s="261"/>
      <c r="AE52" s="203"/>
    </row>
    <row r="53" spans="1:31" ht="15.75">
      <c r="A53" s="402">
        <v>8</v>
      </c>
      <c r="B53" s="404" t="s">
        <v>79</v>
      </c>
      <c r="C53" s="406" t="s">
        <v>71</v>
      </c>
      <c r="D53" s="158">
        <v>4</v>
      </c>
      <c r="E53" s="159">
        <v>7</v>
      </c>
      <c r="F53" s="159">
        <v>3</v>
      </c>
      <c r="G53" s="159">
        <v>4</v>
      </c>
      <c r="H53" s="159">
        <v>5</v>
      </c>
      <c r="I53" s="159">
        <v>6</v>
      </c>
      <c r="J53" s="159">
        <v>5</v>
      </c>
      <c r="K53" s="159">
        <v>8</v>
      </c>
      <c r="L53" s="160">
        <v>4</v>
      </c>
      <c r="M53" s="161">
        <f t="shared" si="9"/>
        <v>46</v>
      </c>
      <c r="N53" s="162">
        <v>5</v>
      </c>
      <c r="O53" s="159">
        <v>2</v>
      </c>
      <c r="P53" s="159">
        <v>5</v>
      </c>
      <c r="Q53" s="159">
        <v>8</v>
      </c>
      <c r="R53" s="159">
        <v>5</v>
      </c>
      <c r="S53" s="159">
        <v>4</v>
      </c>
      <c r="T53" s="159">
        <v>6</v>
      </c>
      <c r="U53" s="159">
        <v>5</v>
      </c>
      <c r="V53" s="160">
        <v>5</v>
      </c>
      <c r="W53" s="155">
        <f t="shared" si="10"/>
        <v>45</v>
      </c>
      <c r="X53" s="128">
        <f t="shared" si="11"/>
        <v>91</v>
      </c>
      <c r="Y53" s="399">
        <f>SUM(X53+X54)</f>
        <v>591</v>
      </c>
      <c r="AC53" s="234"/>
      <c r="AD53" s="259"/>
      <c r="AE53" s="260"/>
    </row>
    <row r="54" spans="1:31" ht="16.5" thickBot="1">
      <c r="A54" s="403"/>
      <c r="B54" s="405"/>
      <c r="C54" s="407"/>
      <c r="D54" s="137">
        <v>500</v>
      </c>
      <c r="E54" s="138"/>
      <c r="F54" s="138"/>
      <c r="G54" s="138"/>
      <c r="H54" s="138"/>
      <c r="I54" s="138"/>
      <c r="J54" s="138"/>
      <c r="K54" s="138"/>
      <c r="L54" s="139"/>
      <c r="M54" s="140">
        <f t="shared" si="9"/>
        <v>500</v>
      </c>
      <c r="N54" s="141"/>
      <c r="O54" s="138"/>
      <c r="P54" s="138"/>
      <c r="Q54" s="138"/>
      <c r="R54" s="138"/>
      <c r="S54" s="138"/>
      <c r="T54" s="138"/>
      <c r="U54" s="138"/>
      <c r="V54" s="139"/>
      <c r="W54" s="142">
        <f t="shared" si="10"/>
        <v>0</v>
      </c>
      <c r="X54" s="143">
        <f t="shared" si="11"/>
        <v>500</v>
      </c>
      <c r="Y54" s="400"/>
      <c r="AC54" s="234"/>
      <c r="AD54" s="259"/>
      <c r="AE54" s="260"/>
    </row>
    <row r="55" spans="1:31" ht="15.75">
      <c r="A55" s="402">
        <v>9</v>
      </c>
      <c r="B55" s="404" t="s">
        <v>77</v>
      </c>
      <c r="C55" s="406" t="s">
        <v>48</v>
      </c>
      <c r="D55" s="158">
        <v>5</v>
      </c>
      <c r="E55" s="159">
        <v>5</v>
      </c>
      <c r="F55" s="159">
        <v>4</v>
      </c>
      <c r="G55" s="159">
        <v>2</v>
      </c>
      <c r="H55" s="159">
        <v>4</v>
      </c>
      <c r="I55" s="159">
        <v>4</v>
      </c>
      <c r="J55" s="159">
        <v>5</v>
      </c>
      <c r="K55" s="159">
        <v>5</v>
      </c>
      <c r="L55" s="160">
        <v>3</v>
      </c>
      <c r="M55" s="161">
        <f t="shared" si="9"/>
        <v>37</v>
      </c>
      <c r="N55" s="162">
        <v>5</v>
      </c>
      <c r="O55" s="159">
        <v>3</v>
      </c>
      <c r="P55" s="159">
        <v>4</v>
      </c>
      <c r="Q55" s="159">
        <v>5</v>
      </c>
      <c r="R55" s="159">
        <v>4</v>
      </c>
      <c r="S55" s="159">
        <v>2</v>
      </c>
      <c r="T55" s="159">
        <v>4</v>
      </c>
      <c r="U55" s="159">
        <v>4</v>
      </c>
      <c r="V55" s="160">
        <v>5</v>
      </c>
      <c r="W55" s="155">
        <f t="shared" si="10"/>
        <v>36</v>
      </c>
      <c r="X55" s="128">
        <f t="shared" si="11"/>
        <v>73</v>
      </c>
      <c r="Y55" s="399">
        <f>SUM(X55+X56)</f>
        <v>148</v>
      </c>
      <c r="AD55" s="259"/>
      <c r="AE55" s="260"/>
    </row>
    <row r="56" spans="1:31" ht="16.5" thickBot="1">
      <c r="A56" s="403"/>
      <c r="B56" s="405"/>
      <c r="C56" s="407"/>
      <c r="D56" s="137">
        <v>5</v>
      </c>
      <c r="E56" s="138">
        <v>5</v>
      </c>
      <c r="F56" s="138">
        <v>5</v>
      </c>
      <c r="G56" s="138">
        <v>3</v>
      </c>
      <c r="H56" s="138">
        <v>4</v>
      </c>
      <c r="I56" s="138">
        <v>5</v>
      </c>
      <c r="J56" s="138">
        <v>5</v>
      </c>
      <c r="K56" s="138">
        <v>3</v>
      </c>
      <c r="L56" s="139">
        <v>4</v>
      </c>
      <c r="M56" s="140">
        <f t="shared" si="9"/>
        <v>39</v>
      </c>
      <c r="N56" s="141">
        <v>4</v>
      </c>
      <c r="O56" s="138">
        <v>5</v>
      </c>
      <c r="P56" s="138">
        <v>4</v>
      </c>
      <c r="Q56" s="138">
        <v>4</v>
      </c>
      <c r="R56" s="138">
        <v>3</v>
      </c>
      <c r="S56" s="138">
        <v>5</v>
      </c>
      <c r="T56" s="138">
        <v>4</v>
      </c>
      <c r="U56" s="138">
        <v>3</v>
      </c>
      <c r="V56" s="139">
        <v>4</v>
      </c>
      <c r="W56" s="142">
        <f t="shared" si="10"/>
        <v>36</v>
      </c>
      <c r="X56" s="143">
        <f t="shared" si="11"/>
        <v>75</v>
      </c>
      <c r="Y56" s="400"/>
      <c r="AD56" s="259"/>
      <c r="AE56" s="260"/>
    </row>
    <row r="57" spans="1:31" ht="15.75">
      <c r="A57" s="402">
        <v>10</v>
      </c>
      <c r="B57" s="404" t="s">
        <v>78</v>
      </c>
      <c r="C57" s="406" t="s">
        <v>48</v>
      </c>
      <c r="D57" s="158">
        <v>4</v>
      </c>
      <c r="E57" s="159">
        <v>4</v>
      </c>
      <c r="F57" s="159">
        <v>4</v>
      </c>
      <c r="G57" s="159">
        <v>3</v>
      </c>
      <c r="H57" s="159">
        <v>6</v>
      </c>
      <c r="I57" s="159">
        <v>4</v>
      </c>
      <c r="J57" s="159">
        <v>5</v>
      </c>
      <c r="K57" s="159">
        <v>6</v>
      </c>
      <c r="L57" s="160">
        <v>3</v>
      </c>
      <c r="M57" s="161">
        <f t="shared" si="9"/>
        <v>39</v>
      </c>
      <c r="N57" s="162">
        <v>5</v>
      </c>
      <c r="O57" s="159">
        <v>3</v>
      </c>
      <c r="P57" s="159">
        <v>4</v>
      </c>
      <c r="Q57" s="159">
        <v>6</v>
      </c>
      <c r="R57" s="159">
        <v>5</v>
      </c>
      <c r="S57" s="159">
        <v>4</v>
      </c>
      <c r="T57" s="159">
        <v>7</v>
      </c>
      <c r="U57" s="159">
        <v>5</v>
      </c>
      <c r="V57" s="160">
        <v>6</v>
      </c>
      <c r="W57" s="155">
        <f t="shared" si="10"/>
        <v>45</v>
      </c>
      <c r="X57" s="128">
        <f t="shared" si="11"/>
        <v>84</v>
      </c>
      <c r="Y57" s="399">
        <f>SUM(X57+X58)</f>
        <v>584</v>
      </c>
      <c r="AD57" s="259"/>
      <c r="AE57" s="260"/>
    </row>
    <row r="58" spans="1:31" ht="16.5" thickBot="1">
      <c r="A58" s="403"/>
      <c r="B58" s="405"/>
      <c r="C58" s="407"/>
      <c r="D58" s="137">
        <v>500</v>
      </c>
      <c r="E58" s="138"/>
      <c r="F58" s="138"/>
      <c r="G58" s="138"/>
      <c r="H58" s="138"/>
      <c r="I58" s="138"/>
      <c r="J58" s="138"/>
      <c r="K58" s="138"/>
      <c r="L58" s="139"/>
      <c r="M58" s="140">
        <f t="shared" si="9"/>
        <v>500</v>
      </c>
      <c r="N58" s="141"/>
      <c r="O58" s="138"/>
      <c r="P58" s="138"/>
      <c r="Q58" s="138"/>
      <c r="R58" s="138"/>
      <c r="S58" s="138"/>
      <c r="T58" s="138"/>
      <c r="U58" s="138"/>
      <c r="V58" s="139"/>
      <c r="W58" s="142">
        <f t="shared" si="10"/>
        <v>0</v>
      </c>
      <c r="X58" s="143">
        <f t="shared" si="11"/>
        <v>500</v>
      </c>
      <c r="Y58" s="400"/>
      <c r="AD58" s="262"/>
      <c r="AE58" s="263"/>
    </row>
    <row r="59" spans="1:31" ht="15.75">
      <c r="A59" s="402">
        <v>11</v>
      </c>
      <c r="B59" s="404" t="s">
        <v>80</v>
      </c>
      <c r="C59" s="406" t="s">
        <v>53</v>
      </c>
      <c r="D59" s="158">
        <v>5</v>
      </c>
      <c r="E59" s="159">
        <v>4</v>
      </c>
      <c r="F59" s="159">
        <v>4</v>
      </c>
      <c r="G59" s="159">
        <v>4</v>
      </c>
      <c r="H59" s="159">
        <v>4</v>
      </c>
      <c r="I59" s="159">
        <v>4</v>
      </c>
      <c r="J59" s="159">
        <v>5</v>
      </c>
      <c r="K59" s="159">
        <v>5</v>
      </c>
      <c r="L59" s="160">
        <v>4</v>
      </c>
      <c r="M59" s="161">
        <f t="shared" si="9"/>
        <v>39</v>
      </c>
      <c r="N59" s="162">
        <v>6</v>
      </c>
      <c r="O59" s="159">
        <v>2</v>
      </c>
      <c r="P59" s="159">
        <v>4</v>
      </c>
      <c r="Q59" s="159">
        <v>5</v>
      </c>
      <c r="R59" s="159">
        <v>4</v>
      </c>
      <c r="S59" s="159">
        <v>5</v>
      </c>
      <c r="T59" s="159">
        <v>5</v>
      </c>
      <c r="U59" s="159">
        <v>4</v>
      </c>
      <c r="V59" s="160">
        <v>5</v>
      </c>
      <c r="W59" s="155">
        <f t="shared" si="10"/>
        <v>40</v>
      </c>
      <c r="X59" s="128">
        <f t="shared" si="11"/>
        <v>79</v>
      </c>
      <c r="Y59" s="399">
        <f>SUM(X59+X60)</f>
        <v>153</v>
      </c>
      <c r="AD59" s="262"/>
      <c r="AE59" s="263"/>
    </row>
    <row r="60" spans="1:31" ht="16.5" thickBot="1">
      <c r="A60" s="403"/>
      <c r="B60" s="405"/>
      <c r="C60" s="407"/>
      <c r="D60" s="137">
        <v>5</v>
      </c>
      <c r="E60" s="138">
        <v>4</v>
      </c>
      <c r="F60" s="138">
        <v>4</v>
      </c>
      <c r="G60" s="138">
        <v>3</v>
      </c>
      <c r="H60" s="138">
        <v>5</v>
      </c>
      <c r="I60" s="138">
        <v>5</v>
      </c>
      <c r="J60" s="138">
        <v>5</v>
      </c>
      <c r="K60" s="138">
        <v>4</v>
      </c>
      <c r="L60" s="139">
        <v>4</v>
      </c>
      <c r="M60" s="140">
        <v>39</v>
      </c>
      <c r="N60" s="141">
        <v>4</v>
      </c>
      <c r="O60" s="138">
        <v>5</v>
      </c>
      <c r="P60" s="138">
        <v>5</v>
      </c>
      <c r="Q60" s="138">
        <v>4</v>
      </c>
      <c r="R60" s="138">
        <v>3</v>
      </c>
      <c r="S60" s="138">
        <v>4</v>
      </c>
      <c r="T60" s="138">
        <v>3</v>
      </c>
      <c r="U60" s="138">
        <v>3</v>
      </c>
      <c r="V60" s="139">
        <v>4</v>
      </c>
      <c r="W60" s="142">
        <f t="shared" si="10"/>
        <v>35</v>
      </c>
      <c r="X60" s="143">
        <f t="shared" si="11"/>
        <v>74</v>
      </c>
      <c r="Y60" s="400"/>
      <c r="AD60" s="262"/>
      <c r="AE60" s="263"/>
    </row>
    <row r="61" spans="1:31" ht="15.75">
      <c r="A61" s="402">
        <v>12</v>
      </c>
      <c r="B61" s="404" t="s">
        <v>81</v>
      </c>
      <c r="C61" s="406" t="s">
        <v>57</v>
      </c>
      <c r="D61" s="158">
        <v>4</v>
      </c>
      <c r="E61" s="159">
        <v>6</v>
      </c>
      <c r="F61" s="159">
        <v>6</v>
      </c>
      <c r="G61" s="159">
        <v>4</v>
      </c>
      <c r="H61" s="159">
        <v>5</v>
      </c>
      <c r="I61" s="159">
        <v>5</v>
      </c>
      <c r="J61" s="159">
        <v>4</v>
      </c>
      <c r="K61" s="159">
        <v>5</v>
      </c>
      <c r="L61" s="160">
        <v>4</v>
      </c>
      <c r="M61" s="161">
        <f t="shared" si="9"/>
        <v>43</v>
      </c>
      <c r="N61" s="162">
        <v>5</v>
      </c>
      <c r="O61" s="159">
        <v>3</v>
      </c>
      <c r="P61" s="159">
        <v>4</v>
      </c>
      <c r="Q61" s="159">
        <v>6</v>
      </c>
      <c r="R61" s="159">
        <v>4</v>
      </c>
      <c r="S61" s="159">
        <v>3</v>
      </c>
      <c r="T61" s="159">
        <v>4</v>
      </c>
      <c r="U61" s="159">
        <v>4</v>
      </c>
      <c r="V61" s="160">
        <v>5</v>
      </c>
      <c r="W61" s="155">
        <f t="shared" si="10"/>
        <v>38</v>
      </c>
      <c r="X61" s="128">
        <f t="shared" si="11"/>
        <v>81</v>
      </c>
      <c r="Y61" s="399">
        <f>SUM(X61+X62)</f>
        <v>166</v>
      </c>
      <c r="AD61" s="261"/>
      <c r="AE61" s="263"/>
    </row>
    <row r="62" spans="1:31" ht="16.5" thickBot="1">
      <c r="A62" s="403"/>
      <c r="B62" s="405"/>
      <c r="C62" s="407"/>
      <c r="D62" s="137">
        <v>4</v>
      </c>
      <c r="E62" s="138">
        <v>4</v>
      </c>
      <c r="F62" s="138">
        <v>6</v>
      </c>
      <c r="G62" s="138">
        <v>6</v>
      </c>
      <c r="H62" s="138">
        <v>5</v>
      </c>
      <c r="I62" s="138">
        <v>4</v>
      </c>
      <c r="J62" s="138">
        <v>5</v>
      </c>
      <c r="K62" s="138">
        <v>2</v>
      </c>
      <c r="L62" s="139">
        <v>4</v>
      </c>
      <c r="M62" s="140">
        <f t="shared" si="9"/>
        <v>40</v>
      </c>
      <c r="N62" s="141">
        <v>8</v>
      </c>
      <c r="O62" s="138">
        <v>6</v>
      </c>
      <c r="P62" s="138">
        <v>7</v>
      </c>
      <c r="Q62" s="138">
        <v>4</v>
      </c>
      <c r="R62" s="138">
        <v>3</v>
      </c>
      <c r="S62" s="138">
        <v>5</v>
      </c>
      <c r="T62" s="138">
        <v>4</v>
      </c>
      <c r="U62" s="138">
        <v>4</v>
      </c>
      <c r="V62" s="139">
        <v>4</v>
      </c>
      <c r="W62" s="142">
        <f t="shared" si="10"/>
        <v>45</v>
      </c>
      <c r="X62" s="143">
        <f t="shared" si="11"/>
        <v>85</v>
      </c>
      <c r="Y62" s="400"/>
      <c r="AD62" s="262"/>
      <c r="AE62" s="263"/>
    </row>
    <row r="63" spans="3:31" s="123" customFormat="1" ht="12.75">
      <c r="C63" s="157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AD63" s="262"/>
      <c r="AE63" s="263"/>
    </row>
    <row r="64" spans="3:25" s="123" customFormat="1" ht="12.75">
      <c r="C64" s="157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</row>
    <row r="65" spans="3:25" s="123" customFormat="1" ht="12.75">
      <c r="C65" s="157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</row>
    <row r="66" spans="30:31" ht="12.75">
      <c r="AD66" s="123"/>
      <c r="AE66" s="123"/>
    </row>
    <row r="67" spans="30:31" ht="12.75">
      <c r="AD67" s="123"/>
      <c r="AE67" s="123"/>
    </row>
    <row r="68" spans="30:31" ht="12.75">
      <c r="AD68" s="123"/>
      <c r="AE68" s="123"/>
    </row>
    <row r="69" spans="30:31" ht="12.75">
      <c r="AD69" s="123"/>
      <c r="AE69" s="123"/>
    </row>
    <row r="70" spans="30:31" ht="12.75">
      <c r="AD70" s="123"/>
      <c r="AE70" s="123"/>
    </row>
  </sheetData>
  <sheetProtection/>
  <mergeCells count="129">
    <mergeCell ref="C2:C3"/>
    <mergeCell ref="B2:B3"/>
    <mergeCell ref="A2:A3"/>
    <mergeCell ref="A4:A5"/>
    <mergeCell ref="B4:B5"/>
    <mergeCell ref="C4:C5"/>
    <mergeCell ref="B6:B7"/>
    <mergeCell ref="C6:C7"/>
    <mergeCell ref="A8:A9"/>
    <mergeCell ref="B8:B9"/>
    <mergeCell ref="C8:C9"/>
    <mergeCell ref="A10:A11"/>
    <mergeCell ref="B10:B11"/>
    <mergeCell ref="C10:C11"/>
    <mergeCell ref="A6:A7"/>
    <mergeCell ref="A12:A13"/>
    <mergeCell ref="B12:B13"/>
    <mergeCell ref="C12:C13"/>
    <mergeCell ref="Z2:Z12"/>
    <mergeCell ref="AA2:AA12"/>
    <mergeCell ref="AB2:AB12"/>
    <mergeCell ref="Y2:Y3"/>
    <mergeCell ref="Y4:Y5"/>
    <mergeCell ref="Y6:Y7"/>
    <mergeCell ref="Y8:Y9"/>
    <mergeCell ref="A14:A15"/>
    <mergeCell ref="B14:B15"/>
    <mergeCell ref="C14:C15"/>
    <mergeCell ref="Z14:Z24"/>
    <mergeCell ref="AA14:AA24"/>
    <mergeCell ref="AB14:AB24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Z26:Z36"/>
    <mergeCell ref="AA26:AA36"/>
    <mergeCell ref="AB26:AB36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Y39:Y40"/>
    <mergeCell ref="Y41:Y42"/>
    <mergeCell ref="Y43:Y44"/>
    <mergeCell ref="Y45:Y46"/>
    <mergeCell ref="Y59:Y60"/>
    <mergeCell ref="Y61:Y62"/>
    <mergeCell ref="Y47:Y48"/>
    <mergeCell ref="Y49:Y50"/>
    <mergeCell ref="Y51:Y52"/>
    <mergeCell ref="Y53:Y54"/>
    <mergeCell ref="Y55:Y56"/>
    <mergeCell ref="Y57:Y58"/>
  </mergeCells>
  <printOptions/>
  <pageMargins left="0.75" right="0.75" top="0.5" bottom="0.5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zoomScalePageLayoutView="0" workbookViewId="0" topLeftCell="A7">
      <selection activeCell="G38" sqref="B9:G38"/>
    </sheetView>
  </sheetViews>
  <sheetFormatPr defaultColWidth="8.75390625" defaultRowHeight="12.75"/>
  <cols>
    <col min="1" max="1" width="2.00390625" style="76" customWidth="1"/>
    <col min="2" max="2" width="4.375" style="21" customWidth="1"/>
    <col min="3" max="3" width="20.375" style="21" customWidth="1"/>
    <col min="4" max="4" width="11.375" style="21" customWidth="1"/>
    <col min="5" max="7" width="6.625" style="21" customWidth="1"/>
    <col min="8" max="8" width="6.625" style="74" customWidth="1"/>
  </cols>
  <sheetData>
    <row r="1" ht="15.75" thickBot="1"/>
    <row r="2" spans="1:7" ht="15.75" thickBot="1">
      <c r="A2" s="75"/>
      <c r="B2" s="442" t="s">
        <v>18</v>
      </c>
      <c r="C2" s="443"/>
      <c r="D2" s="443"/>
      <c r="E2" s="443"/>
      <c r="F2" s="443"/>
      <c r="G2" s="444"/>
    </row>
    <row r="3" spans="2:7" ht="15.75" thickBot="1">
      <c r="B3" s="69" t="s">
        <v>23</v>
      </c>
      <c r="C3" s="391" t="s">
        <v>5</v>
      </c>
      <c r="D3" s="392"/>
      <c r="E3" s="70" t="s">
        <v>19</v>
      </c>
      <c r="F3" s="70" t="s">
        <v>20</v>
      </c>
      <c r="G3" s="71" t="s">
        <v>9</v>
      </c>
    </row>
    <row r="4" spans="2:7" ht="15">
      <c r="B4" s="84">
        <f>RANK(G4,$G$4:$G$6,5)</f>
        <v>1</v>
      </c>
      <c r="C4" s="223" t="s">
        <v>69</v>
      </c>
      <c r="D4" s="83"/>
      <c r="E4" s="68">
        <f>'Hole-by-Hole'!Z37</f>
        <v>383</v>
      </c>
      <c r="F4" s="68">
        <f>'Sunset Men''s Recap'!F37</f>
        <v>0</v>
      </c>
      <c r="G4" s="174">
        <f>'Hole-by-Hole'!AB37</f>
        <v>769</v>
      </c>
    </row>
    <row r="5" spans="2:7" ht="15">
      <c r="B5" s="85">
        <f>RANK(G5,$G$4:$G$6,5)</f>
        <v>2</v>
      </c>
      <c r="C5" s="224" t="s">
        <v>68</v>
      </c>
      <c r="D5" s="41"/>
      <c r="E5" s="40">
        <f>'Hole-by-Hole'!Z25</f>
        <v>395</v>
      </c>
      <c r="F5" s="40">
        <f>'Hole-by-Hole'!AA25</f>
        <v>415</v>
      </c>
      <c r="G5" s="175">
        <f>'Hole-by-Hole'!AB25</f>
        <v>810</v>
      </c>
    </row>
    <row r="6" spans="2:7" ht="15.75" thickBot="1">
      <c r="B6" s="222">
        <f>RANK(G6,$G$4:$G$6,5)</f>
        <v>3</v>
      </c>
      <c r="C6" s="225" t="s">
        <v>60</v>
      </c>
      <c r="D6" s="169"/>
      <c r="E6" s="170">
        <f>'Hole-by-Hole'!Z13</f>
        <v>413</v>
      </c>
      <c r="F6" s="170">
        <f>'Sunset Men''s Recap'!F13</f>
        <v>82</v>
      </c>
      <c r="G6" s="176">
        <f>'Hole-by-Hole'!AB13</f>
        <v>822</v>
      </c>
    </row>
    <row r="7" spans="1:7" ht="6.75" customHeight="1" thickBot="1">
      <c r="A7" s="77"/>
      <c r="B7" s="171"/>
      <c r="C7" s="172"/>
      <c r="D7" s="172"/>
      <c r="E7" s="172"/>
      <c r="F7" s="172"/>
      <c r="G7" s="173"/>
    </row>
    <row r="8" spans="1:7" ht="15.75" thickBot="1">
      <c r="A8" s="78"/>
      <c r="B8" s="440" t="s">
        <v>21</v>
      </c>
      <c r="C8" s="394"/>
      <c r="D8" s="394"/>
      <c r="E8" s="394"/>
      <c r="F8" s="394"/>
      <c r="G8" s="441"/>
    </row>
    <row r="9" spans="1:7" ht="15.75" thickBot="1">
      <c r="A9" s="75"/>
      <c r="B9" s="69" t="s">
        <v>23</v>
      </c>
      <c r="C9" s="72" t="s">
        <v>22</v>
      </c>
      <c r="D9" s="72" t="s">
        <v>5</v>
      </c>
      <c r="E9" s="72" t="s">
        <v>19</v>
      </c>
      <c r="F9" s="72" t="s">
        <v>20</v>
      </c>
      <c r="G9" s="73" t="s">
        <v>9</v>
      </c>
    </row>
    <row r="10" spans="1:7" ht="15">
      <c r="A10" s="75"/>
      <c r="B10" s="79">
        <f aca="true" t="shared" si="0" ref="B10:B39">RANK(G10,$G$10:$G$39,30)</f>
        <v>1</v>
      </c>
      <c r="C10" s="226" t="str">
        <f>'Hole-by-Hole'!B14</f>
        <v>Brandon Bauman (11)</v>
      </c>
      <c r="D10" s="179" t="str">
        <f>'Hole-by-Hole'!C14</f>
        <v>Palo Verde</v>
      </c>
      <c r="E10" s="179">
        <f>'Hole-by-Hole'!X14</f>
        <v>71</v>
      </c>
      <c r="F10" s="179">
        <f>'Hole-by-Hole'!X15</f>
        <v>74</v>
      </c>
      <c r="G10" s="180">
        <f>'Hole-by-Hole'!Y14</f>
        <v>145</v>
      </c>
    </row>
    <row r="11" spans="1:7" ht="15">
      <c r="A11" s="75"/>
      <c r="B11" s="177">
        <f t="shared" si="0"/>
        <v>2</v>
      </c>
      <c r="C11" s="227" t="str">
        <f>'Hole-by-Hole'!B28</f>
        <v>Frank Frisbee (11)</v>
      </c>
      <c r="D11" s="68" t="str">
        <f>'Hole-by-Hole'!C28</f>
        <v>Bishop Gorman</v>
      </c>
      <c r="E11" s="68">
        <f>'Hole-by-Hole'!X28</f>
        <v>71</v>
      </c>
      <c r="F11" s="68">
        <f>'Hole-by-Hole'!X29</f>
        <v>76</v>
      </c>
      <c r="G11" s="174">
        <f>'Hole-by-Hole'!Y28</f>
        <v>147</v>
      </c>
    </row>
    <row r="12" spans="1:7" ht="15">
      <c r="A12" s="75"/>
      <c r="B12" s="177">
        <f t="shared" si="0"/>
        <v>3</v>
      </c>
      <c r="C12" s="227" t="str">
        <f>'Hole-by-Hole'!B55</f>
        <v>Ben Davis (11)</v>
      </c>
      <c r="D12" s="68" t="str">
        <f>'Hole-by-Hole'!C55</f>
        <v>Shadow Ridge</v>
      </c>
      <c r="E12" s="68">
        <f>'Hole-by-Hole'!X55</f>
        <v>73</v>
      </c>
      <c r="F12" s="68">
        <f>'Hole-by-Hole'!X56</f>
        <v>75</v>
      </c>
      <c r="G12" s="174">
        <f>'Hole-by-Hole'!Y55</f>
        <v>148</v>
      </c>
    </row>
    <row r="13" spans="1:7" ht="15">
      <c r="A13" s="75"/>
      <c r="B13" s="177">
        <f t="shared" si="0"/>
        <v>4</v>
      </c>
      <c r="C13" s="227" t="str">
        <f>'Hole-by-Hole'!B2</f>
        <v>Sam Dickey (9)</v>
      </c>
      <c r="D13" s="68" t="str">
        <f>'Hole-by-Hole'!C2</f>
        <v>Arbor View</v>
      </c>
      <c r="E13" s="68">
        <f>'Hole-by-Hole'!X2</f>
        <v>72</v>
      </c>
      <c r="F13" s="68">
        <f>'Hole-by-Hole'!X3</f>
        <v>77</v>
      </c>
      <c r="G13" s="174">
        <f>'Hole-by-Hole'!Y2</f>
        <v>149</v>
      </c>
    </row>
    <row r="14" spans="1:7" ht="15">
      <c r="A14" s="75"/>
      <c r="B14" s="177">
        <f t="shared" si="0"/>
        <v>4</v>
      </c>
      <c r="C14" s="227" t="str">
        <f>'Hole-by-Hole'!B34</f>
        <v>Owen Rosebeck (9)</v>
      </c>
      <c r="D14" s="68" t="str">
        <f>'Hole-by-Hole'!C34</f>
        <v>Bishop Gorman</v>
      </c>
      <c r="E14" s="68">
        <f>'Hole-by-Hole'!X34</f>
        <v>74</v>
      </c>
      <c r="F14" s="68">
        <f>'Hole-by-Hole'!X35</f>
        <v>75</v>
      </c>
      <c r="G14" s="174">
        <f>'Hole-by-Hole'!Y34</f>
        <v>149</v>
      </c>
    </row>
    <row r="15" spans="1:7" ht="15">
      <c r="A15" s="75"/>
      <c r="B15" s="177">
        <f t="shared" si="0"/>
        <v>6</v>
      </c>
      <c r="C15" s="227" t="str">
        <f>'Hole-by-Hole'!B51</f>
        <v>Niko Gonnella (12)</v>
      </c>
      <c r="D15" s="68" t="str">
        <f>'Hole-by-Hole'!C51</f>
        <v>Desert Oasis</v>
      </c>
      <c r="E15" s="68">
        <f>'Hole-by-Hole'!X51</f>
        <v>76</v>
      </c>
      <c r="F15" s="68">
        <f>'Hole-by-Hole'!X52</f>
        <v>74</v>
      </c>
      <c r="G15" s="174">
        <f>'Hole-by-Hole'!Y51</f>
        <v>150</v>
      </c>
    </row>
    <row r="16" spans="1:7" ht="15">
      <c r="A16" s="75"/>
      <c r="B16" s="177">
        <f t="shared" si="0"/>
        <v>7</v>
      </c>
      <c r="C16" s="227" t="str">
        <f>'Hole-by-Hole'!B39</f>
        <v>Alex Jordan (12)</v>
      </c>
      <c r="D16" s="68" t="str">
        <f>'Hole-by-Hole'!C39</f>
        <v>Bonanza</v>
      </c>
      <c r="E16" s="68">
        <f>'Hole-by-Hole'!X39</f>
        <v>75</v>
      </c>
      <c r="F16" s="68">
        <f>'Hole-by-Hole'!X40</f>
        <v>77</v>
      </c>
      <c r="G16" s="174">
        <f>'Hole-by-Hole'!Y39</f>
        <v>152</v>
      </c>
    </row>
    <row r="17" spans="1:7" ht="15">
      <c r="A17" s="75"/>
      <c r="B17" s="177">
        <f t="shared" si="0"/>
        <v>8</v>
      </c>
      <c r="C17" s="227" t="str">
        <f>'Hole-by-Hole'!B47</f>
        <v>Brandon Smith (10)</v>
      </c>
      <c r="D17" s="68" t="str">
        <f>'Hole-by-Hole'!C47</f>
        <v>Cimarron Memorial</v>
      </c>
      <c r="E17" s="68">
        <f>'Hole-by-Hole'!X47</f>
        <v>70</v>
      </c>
      <c r="F17" s="68">
        <f>'Hole-by-Hole'!X48</f>
        <v>83</v>
      </c>
      <c r="G17" s="174">
        <f>'Hole-by-Hole'!Y47</f>
        <v>153</v>
      </c>
    </row>
    <row r="18" spans="1:7" ht="15">
      <c r="A18" s="75"/>
      <c r="B18" s="177">
        <f t="shared" si="0"/>
        <v>8</v>
      </c>
      <c r="C18" s="227" t="str">
        <f>'Hole-by-Hole'!B4</f>
        <v>Cody Piper (12)</v>
      </c>
      <c r="D18" s="68" t="str">
        <f>'Hole-by-Hole'!C4</f>
        <v>Arbor View</v>
      </c>
      <c r="E18" s="68">
        <f>'Hole-by-Hole'!X4</f>
        <v>79</v>
      </c>
      <c r="F18" s="68">
        <f>'Hole-by-Hole'!X5</f>
        <v>74</v>
      </c>
      <c r="G18" s="174">
        <f>'Hole-by-Hole'!Y4</f>
        <v>153</v>
      </c>
    </row>
    <row r="19" spans="1:7" ht="15">
      <c r="A19" s="75"/>
      <c r="B19" s="177">
        <f t="shared" si="0"/>
        <v>8</v>
      </c>
      <c r="C19" s="227" t="str">
        <f>'Hole-by-Hole'!B59</f>
        <v>George Kim (9)</v>
      </c>
      <c r="D19" s="68" t="str">
        <f>'Hole-by-Hole'!C59</f>
        <v>Sierra Vista</v>
      </c>
      <c r="E19" s="68">
        <f>'Hole-by-Hole'!X59</f>
        <v>79</v>
      </c>
      <c r="F19" s="68">
        <f>'Hole-by-Hole'!X60</f>
        <v>74</v>
      </c>
      <c r="G19" s="174">
        <f>'Hole-by-Hole'!Y59</f>
        <v>153</v>
      </c>
    </row>
    <row r="20" spans="1:7" ht="15">
      <c r="A20" s="75"/>
      <c r="B20" s="177">
        <f t="shared" si="0"/>
        <v>11</v>
      </c>
      <c r="C20" s="227" t="str">
        <f>'Hole-by-Hole'!B30</f>
        <v>Dylan Garrett (12)</v>
      </c>
      <c r="D20" s="68" t="str">
        <f>'Hole-by-Hole'!C30</f>
        <v>Bishop Gorman</v>
      </c>
      <c r="E20" s="68">
        <f>'Hole-by-Hole'!X30</f>
        <v>75</v>
      </c>
      <c r="F20" s="68">
        <f>'Hole-by-Hole'!X31</f>
        <v>79</v>
      </c>
      <c r="G20" s="174">
        <f>'Hole-by-Hole'!Y30</f>
        <v>154</v>
      </c>
    </row>
    <row r="21" spans="1:7" ht="15">
      <c r="A21" s="75"/>
      <c r="B21" s="177">
        <f t="shared" si="0"/>
        <v>11</v>
      </c>
      <c r="C21" s="227" t="str">
        <f>'Hole-by-Hole'!B18</f>
        <v>Joe Ender (9)</v>
      </c>
      <c r="D21" s="68" t="str">
        <f>'Hole-by-Hole'!C18</f>
        <v>Palo Verde</v>
      </c>
      <c r="E21" s="68">
        <f>'Hole-by-Hole'!X18</f>
        <v>76</v>
      </c>
      <c r="F21" s="68">
        <f>'Hole-by-Hole'!X19</f>
        <v>78</v>
      </c>
      <c r="G21" s="174">
        <f>'Hole-by-Hole'!Y18</f>
        <v>154</v>
      </c>
    </row>
    <row r="22" spans="1:7" ht="15">
      <c r="A22" s="75"/>
      <c r="B22" s="177">
        <f t="shared" si="0"/>
        <v>13</v>
      </c>
      <c r="C22" s="227" t="str">
        <f>'Hole-by-Hole'!B45</f>
        <v>Allen Fleegle (11)</v>
      </c>
      <c r="D22" s="68" t="str">
        <f>'Hole-by-Hole'!C45</f>
        <v>Centennial</v>
      </c>
      <c r="E22" s="68">
        <f>'Hole-by-Hole'!X45</f>
        <v>75</v>
      </c>
      <c r="F22" s="68">
        <f>'Hole-by-Hole'!X46</f>
        <v>80</v>
      </c>
      <c r="G22" s="174">
        <f>'Hole-by-Hole'!Y45</f>
        <v>155</v>
      </c>
    </row>
    <row r="23" spans="1:7" ht="15">
      <c r="A23" s="75"/>
      <c r="B23" s="177">
        <f t="shared" si="0"/>
        <v>14</v>
      </c>
      <c r="C23" s="227" t="str">
        <f>'Hole-by-Hole'!B26</f>
        <v>Christian James (9)</v>
      </c>
      <c r="D23" s="68" t="str">
        <f>'Hole-by-Hole'!C26</f>
        <v>Bishop Gorman</v>
      </c>
      <c r="E23" s="68">
        <f>'Hole-by-Hole'!X26</f>
        <v>82</v>
      </c>
      <c r="F23" s="68">
        <f>'Hole-by-Hole'!X27</f>
        <v>74</v>
      </c>
      <c r="G23" s="174">
        <f>'Hole-by-Hole'!Y26</f>
        <v>156</v>
      </c>
    </row>
    <row r="24" spans="1:7" ht="15">
      <c r="A24" s="75"/>
      <c r="B24" s="177">
        <f t="shared" si="0"/>
        <v>15</v>
      </c>
      <c r="C24" s="227" t="str">
        <f>'Hole-by-Hole'!B16</f>
        <v>Bradley Collet (10)</v>
      </c>
      <c r="D24" s="68" t="str">
        <f>'Hole-by-Hole'!C16</f>
        <v>Palo Verde</v>
      </c>
      <c r="E24" s="68">
        <f>'Hole-by-Hole'!X16</f>
        <v>80</v>
      </c>
      <c r="F24" s="68">
        <f>'Hole-by-Hole'!X17</f>
        <v>80</v>
      </c>
      <c r="G24" s="174">
        <f>'Hole-by-Hole'!Y16</f>
        <v>160</v>
      </c>
    </row>
    <row r="25" spans="1:7" ht="15">
      <c r="A25" s="75"/>
      <c r="B25" s="177">
        <f t="shared" si="0"/>
        <v>16</v>
      </c>
      <c r="C25" s="227" t="str">
        <f>'Hole-by-Hole'!B41</f>
        <v>Joshua James (9)</v>
      </c>
      <c r="D25" s="68" t="str">
        <f>'Hole-by-Hole'!C41</f>
        <v>Centennial</v>
      </c>
      <c r="E25" s="68">
        <f>'Hole-by-Hole'!X41</f>
        <v>78</v>
      </c>
      <c r="F25" s="68">
        <f>'Hole-by-Hole'!X42</f>
        <v>85</v>
      </c>
      <c r="G25" s="174">
        <f>'Hole-by-Hole'!Y41</f>
        <v>163</v>
      </c>
    </row>
    <row r="26" spans="1:7" ht="15">
      <c r="A26" s="75"/>
      <c r="B26" s="177">
        <f t="shared" si="0"/>
        <v>16</v>
      </c>
      <c r="C26" s="227" t="str">
        <f>'Hole-by-Hole'!B32</f>
        <v>Anthony Lalli (10)</v>
      </c>
      <c r="D26" s="68" t="str">
        <f>'Hole-by-Hole'!C32</f>
        <v>Bishop Gorman</v>
      </c>
      <c r="E26" s="68">
        <f>'Hole-by-Hole'!X32</f>
        <v>81</v>
      </c>
      <c r="F26" s="68">
        <f>'Hole-by-Hole'!X33</f>
        <v>82</v>
      </c>
      <c r="G26" s="174">
        <f>'Hole-by-Hole'!Y32</f>
        <v>163</v>
      </c>
    </row>
    <row r="27" spans="1:7" ht="15">
      <c r="A27" s="75"/>
      <c r="B27" s="177">
        <f t="shared" si="0"/>
        <v>18</v>
      </c>
      <c r="C27" s="227" t="str">
        <f>'Hole-by-Hole'!B61</f>
        <v>Caleb "CJ" Watkins (11)</v>
      </c>
      <c r="D27" s="68" t="str">
        <f>'Hole-by-Hole'!C61</f>
        <v>Spring Valley</v>
      </c>
      <c r="E27" s="68">
        <f>'Hole-by-Hole'!X61</f>
        <v>81</v>
      </c>
      <c r="F27" s="68">
        <f>'Hole-by-Hole'!X62</f>
        <v>85</v>
      </c>
      <c r="G27" s="174">
        <f>'Hole-by-Hole'!Y61</f>
        <v>166</v>
      </c>
    </row>
    <row r="28" spans="1:7" ht="15">
      <c r="A28" s="75"/>
      <c r="B28" s="177">
        <f t="shared" si="0"/>
        <v>19</v>
      </c>
      <c r="C28" s="227" t="str">
        <f>'Hole-by-Hole'!B49</f>
        <v>Danny Drake (12)</v>
      </c>
      <c r="D28" s="68" t="str">
        <f>'Hole-by-Hole'!C49</f>
        <v>Cimarron Memorial</v>
      </c>
      <c r="E28" s="68">
        <f>'Hole-by-Hole'!X49</f>
        <v>81</v>
      </c>
      <c r="F28" s="68">
        <f>'Hole-by-Hole'!X50</f>
        <v>87</v>
      </c>
      <c r="G28" s="174">
        <f>'Hole-by-Hole'!Y49</f>
        <v>168</v>
      </c>
    </row>
    <row r="29" spans="1:7" ht="15">
      <c r="A29" s="75"/>
      <c r="B29" s="177">
        <f t="shared" si="0"/>
        <v>19</v>
      </c>
      <c r="C29" s="227" t="str">
        <f>'Hole-by-Hole'!B10</f>
        <v>Sterlin Smokey (12)</v>
      </c>
      <c r="D29" s="68" t="str">
        <f>'Hole-by-Hole'!C10</f>
        <v>Arbor View</v>
      </c>
      <c r="E29" s="68">
        <f>'Hole-by-Hole'!X10</f>
        <v>86</v>
      </c>
      <c r="F29" s="68">
        <f>'Hole-by-Hole'!X11</f>
        <v>82</v>
      </c>
      <c r="G29" s="174">
        <f>'Hole-by-Hole'!Y10</f>
        <v>168</v>
      </c>
    </row>
    <row r="30" spans="1:7" ht="15">
      <c r="A30" s="75"/>
      <c r="B30" s="177">
        <f t="shared" si="0"/>
        <v>21</v>
      </c>
      <c r="C30" s="227" t="str">
        <f>'Hole-by-Hole'!B36</f>
        <v>Ben Schlichting (12)</v>
      </c>
      <c r="D30" s="68" t="str">
        <f>'Hole-by-Hole'!C36</f>
        <v>Bishop Gorman</v>
      </c>
      <c r="E30" s="68">
        <f>'Hole-by-Hole'!X36</f>
        <v>85</v>
      </c>
      <c r="F30" s="68">
        <f>'Hole-by-Hole'!X37</f>
        <v>85</v>
      </c>
      <c r="G30" s="174">
        <f>'Hole-by-Hole'!Y36</f>
        <v>170</v>
      </c>
    </row>
    <row r="31" spans="1:7" ht="15">
      <c r="A31" s="75"/>
      <c r="B31" s="177">
        <f t="shared" si="0"/>
        <v>22</v>
      </c>
      <c r="C31" s="227" t="str">
        <f>'Hole-by-Hole'!B6</f>
        <v>Nick Bible (12)</v>
      </c>
      <c r="D31" s="68" t="str">
        <f>'Hole-by-Hole'!C6</f>
        <v>Arbor View</v>
      </c>
      <c r="E31" s="68">
        <f>'Hole-by-Hole'!X6</f>
        <v>88</v>
      </c>
      <c r="F31" s="68">
        <f>'Hole-by-Hole'!X7</f>
        <v>83</v>
      </c>
      <c r="G31" s="174">
        <f>'Hole-by-Hole'!Y6</f>
        <v>171</v>
      </c>
    </row>
    <row r="32" spans="1:7" ht="15">
      <c r="A32" s="75"/>
      <c r="B32" s="177">
        <f t="shared" si="0"/>
        <v>23</v>
      </c>
      <c r="C32" s="227" t="str">
        <f>'Hole-by-Hole'!B22</f>
        <v>Jun Oshimoto (9)</v>
      </c>
      <c r="D32" s="68" t="str">
        <f>'Hole-by-Hole'!C22</f>
        <v>Palo Verde</v>
      </c>
      <c r="E32" s="68">
        <f>'Hole-by-Hole'!X22</f>
        <v>85</v>
      </c>
      <c r="F32" s="68">
        <f>'Hole-by-Hole'!X23</f>
        <v>88</v>
      </c>
      <c r="G32" s="174">
        <f>'Hole-by-Hole'!Y22</f>
        <v>173</v>
      </c>
    </row>
    <row r="33" spans="1:7" ht="15">
      <c r="A33" s="75"/>
      <c r="B33" s="177">
        <f t="shared" si="0"/>
        <v>24</v>
      </c>
      <c r="C33" s="227" t="str">
        <f>'Hole-by-Hole'!B20</f>
        <v>Tanner Lish (10)</v>
      </c>
      <c r="D33" s="68" t="str">
        <f>'Hole-by-Hole'!C20</f>
        <v>Palo Verde</v>
      </c>
      <c r="E33" s="68">
        <f>'Hole-by-Hole'!X20</f>
        <v>83</v>
      </c>
      <c r="F33" s="68">
        <f>'Hole-by-Hole'!X21</f>
        <v>98</v>
      </c>
      <c r="G33" s="174">
        <f>'Hole-by-Hole'!Y20</f>
        <v>181</v>
      </c>
    </row>
    <row r="34" spans="1:7" ht="15">
      <c r="A34" s="75"/>
      <c r="B34" s="177">
        <f t="shared" si="0"/>
        <v>24</v>
      </c>
      <c r="C34" s="227" t="str">
        <f>'Hole-by-Hole'!B12</f>
        <v>Scott Cunningham (9)</v>
      </c>
      <c r="D34" s="68" t="str">
        <f>'Hole-by-Hole'!C12</f>
        <v>Arbor View</v>
      </c>
      <c r="E34" s="68">
        <f>'Hole-by-Hole'!X12</f>
        <v>88</v>
      </c>
      <c r="F34" s="68">
        <f>'Hole-by-Hole'!X13</f>
        <v>93</v>
      </c>
      <c r="G34" s="174">
        <f>'Hole-by-Hole'!Y12</f>
        <v>181</v>
      </c>
    </row>
    <row r="35" spans="1:7" ht="15">
      <c r="A35" s="75"/>
      <c r="B35" s="177">
        <f t="shared" si="0"/>
        <v>26</v>
      </c>
      <c r="C35" s="227" t="str">
        <f>'Hole-by-Hole'!B24</f>
        <v>Josh Powell (10)</v>
      </c>
      <c r="D35" s="68" t="str">
        <f>'Hole-by-Hole'!C24</f>
        <v>Palo Verde</v>
      </c>
      <c r="E35" s="68">
        <f>'Hole-by-Hole'!X24</f>
        <v>87</v>
      </c>
      <c r="F35" s="68">
        <f>'Hole-by-Hole'!X25</f>
        <v>95</v>
      </c>
      <c r="G35" s="174">
        <f>'Hole-by-Hole'!Y24</f>
        <v>182</v>
      </c>
    </row>
    <row r="36" spans="1:7" ht="15">
      <c r="A36" s="75"/>
      <c r="B36" s="177">
        <f t="shared" si="0"/>
        <v>27</v>
      </c>
      <c r="C36" s="227" t="str">
        <f>'Hole-by-Hole'!B8</f>
        <v>Christian Coleman (11)</v>
      </c>
      <c r="D36" s="68" t="str">
        <f>'Hole-by-Hole'!C8</f>
        <v>Arbor View</v>
      </c>
      <c r="E36" s="68">
        <f>'Hole-by-Hole'!X8</f>
        <v>93</v>
      </c>
      <c r="F36" s="68">
        <f>'Hole-by-Hole'!X9</f>
        <v>98</v>
      </c>
      <c r="G36" s="174">
        <f>'Hole-by-Hole'!Y8</f>
        <v>191</v>
      </c>
    </row>
    <row r="37" spans="1:7" ht="15">
      <c r="A37" s="75"/>
      <c r="B37" s="177">
        <f t="shared" si="0"/>
        <v>28</v>
      </c>
      <c r="C37" s="227" t="str">
        <f>'Hole-by-Hole'!B57</f>
        <v>Tanner Johnson (9)</v>
      </c>
      <c r="D37" s="68" t="str">
        <f>'Hole-by-Hole'!C57</f>
        <v>Shadow Ridge</v>
      </c>
      <c r="E37" s="68">
        <f>'Hole-by-Hole'!X57</f>
        <v>84</v>
      </c>
      <c r="F37" s="68" t="s">
        <v>222</v>
      </c>
      <c r="G37" s="174">
        <f>'Hole-by-Hole'!Y57</f>
        <v>584</v>
      </c>
    </row>
    <row r="38" spans="1:7" ht="15">
      <c r="A38" s="75"/>
      <c r="B38" s="177" t="e">
        <f t="shared" si="0"/>
        <v>#N/A</v>
      </c>
      <c r="C38" s="227" t="str">
        <f>'Hole-by-Hole'!B53</f>
        <v>Sam Tietjen (12)</v>
      </c>
      <c r="D38" s="68" t="str">
        <f>'Hole-by-Hole'!C53</f>
        <v>Desert Oasis</v>
      </c>
      <c r="E38" s="68">
        <f>'Hole-by-Hole'!X53</f>
        <v>91</v>
      </c>
      <c r="F38" s="68" t="s">
        <v>222</v>
      </c>
      <c r="G38" s="174"/>
    </row>
    <row r="39" spans="1:7" ht="15.75" thickBot="1">
      <c r="A39" s="75"/>
      <c r="B39" s="181" t="e">
        <f t="shared" si="0"/>
        <v>#VALUE!</v>
      </c>
      <c r="C39" s="228" t="str">
        <f>'Hole-by-Hole'!B43</f>
        <v>Matthew Palmer (11)</v>
      </c>
      <c r="D39" s="178" t="str">
        <f>'Hole-by-Hole'!C43</f>
        <v>Centennial</v>
      </c>
      <c r="E39" s="178" t="s">
        <v>223</v>
      </c>
      <c r="F39" s="350" t="s">
        <v>224</v>
      </c>
      <c r="G39" s="351" t="s">
        <v>224</v>
      </c>
    </row>
  </sheetData>
  <sheetProtection/>
  <mergeCells count="3">
    <mergeCell ref="B8:G8"/>
    <mergeCell ref="B2:G2"/>
    <mergeCell ref="C3:D3"/>
  </mergeCells>
  <printOptions/>
  <pageMargins left="0.75" right="0.75" top="0.5" bottom="0.5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9"/>
  <sheetViews>
    <sheetView zoomScaleSheetLayoutView="100" zoomScalePageLayoutView="0" workbookViewId="0" topLeftCell="A31">
      <selection activeCell="B60" sqref="B60:U87"/>
    </sheetView>
  </sheetViews>
  <sheetFormatPr defaultColWidth="11.00390625" defaultRowHeight="12.75"/>
  <cols>
    <col min="1" max="1" width="1.00390625" style="0" customWidth="1"/>
    <col min="2" max="2" width="6.125" style="0" customWidth="1"/>
    <col min="3" max="3" width="3.625" style="0" customWidth="1"/>
    <col min="4" max="4" width="3.75390625" style="0" customWidth="1"/>
    <col min="5" max="5" width="14.375" style="0" customWidth="1"/>
    <col min="6" max="6" width="3.75390625" style="0" customWidth="1"/>
    <col min="7" max="7" width="11.75390625" style="0" customWidth="1"/>
    <col min="8" max="8" width="1.00390625" style="0" customWidth="1"/>
    <col min="9" max="9" width="6.125" style="0" customWidth="1"/>
    <col min="10" max="10" width="3.625" style="0" customWidth="1"/>
    <col min="11" max="11" width="3.75390625" style="0" customWidth="1"/>
    <col min="12" max="12" width="14.375" style="0" customWidth="1"/>
    <col min="13" max="13" width="3.75390625" style="0" customWidth="1"/>
    <col min="14" max="14" width="11.75390625" style="0" customWidth="1"/>
    <col min="15" max="15" width="0.875" style="0" customWidth="1"/>
    <col min="16" max="16" width="6.125" style="0" customWidth="1"/>
    <col min="17" max="17" width="3.625" style="0" customWidth="1"/>
    <col min="18" max="18" width="3.75390625" style="0" customWidth="1"/>
    <col min="19" max="19" width="14.375" style="0" customWidth="1"/>
    <col min="20" max="20" width="3.75390625" style="0" customWidth="1"/>
    <col min="21" max="21" width="11.75390625" style="0" customWidth="1"/>
    <col min="22" max="22" width="2.375" style="0" customWidth="1"/>
    <col min="23" max="23" width="2.75390625" style="0" customWidth="1"/>
    <col min="24" max="24" width="4.875" style="100" customWidth="1"/>
    <col min="25" max="25" width="2.625" style="0" customWidth="1"/>
    <col min="26" max="26" width="9.875" style="0" customWidth="1"/>
    <col min="27" max="27" width="9.25390625" style="0" customWidth="1"/>
    <col min="28" max="28" width="11.00390625" style="0" customWidth="1"/>
    <col min="29" max="29" width="10.375" style="0" customWidth="1"/>
    <col min="30" max="30" width="11.75390625" style="0" bestFit="1" customWidth="1"/>
    <col min="31" max="32" width="11.00390625" style="0" customWidth="1"/>
    <col min="33" max="33" width="7.875" style="0" customWidth="1"/>
    <col min="34" max="34" width="11.00390625" style="0" customWidth="1"/>
    <col min="35" max="35" width="8.25390625" style="0" customWidth="1"/>
    <col min="36" max="36" width="11.75390625" style="0" bestFit="1" customWidth="1"/>
  </cols>
  <sheetData>
    <row r="2" spans="2:24" s="103" customFormat="1" ht="20.25">
      <c r="B2" s="445" t="s">
        <v>210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7"/>
      <c r="X2" s="104"/>
    </row>
    <row r="3" spans="2:24" s="103" customFormat="1" ht="20.25">
      <c r="B3" s="448" t="s">
        <v>211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50"/>
      <c r="X3" s="104"/>
    </row>
    <row r="4" spans="2:24" s="103" customFormat="1" ht="20.25">
      <c r="B4" s="451" t="s">
        <v>40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3"/>
      <c r="X4" s="104"/>
    </row>
    <row r="5" ht="6.75" customHeight="1"/>
    <row r="6" spans="2:37" s="101" customFormat="1" ht="16.5">
      <c r="B6" s="454" t="s">
        <v>31</v>
      </c>
      <c r="C6" s="455"/>
      <c r="D6" s="455"/>
      <c r="E6" s="455"/>
      <c r="F6" s="455"/>
      <c r="G6" s="456"/>
      <c r="H6" s="105"/>
      <c r="I6" s="454" t="s">
        <v>10</v>
      </c>
      <c r="J6" s="455"/>
      <c r="K6" s="455"/>
      <c r="L6" s="455"/>
      <c r="M6" s="455"/>
      <c r="N6" s="456"/>
      <c r="O6" s="106"/>
      <c r="P6" s="454" t="s">
        <v>11</v>
      </c>
      <c r="Q6" s="455"/>
      <c r="R6" s="455"/>
      <c r="S6" s="455"/>
      <c r="T6" s="455"/>
      <c r="U6" s="456"/>
      <c r="W6" s="114"/>
      <c r="X6" s="110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2:37" s="101" customFormat="1" ht="16.5">
      <c r="B7" s="107" t="s">
        <v>12</v>
      </c>
      <c r="C7" s="108" t="s">
        <v>13</v>
      </c>
      <c r="D7" s="108" t="s">
        <v>14</v>
      </c>
      <c r="E7" s="108" t="s">
        <v>15</v>
      </c>
      <c r="F7" s="108" t="s">
        <v>16</v>
      </c>
      <c r="G7" s="109" t="s">
        <v>5</v>
      </c>
      <c r="H7" s="105"/>
      <c r="I7" s="107" t="s">
        <v>12</v>
      </c>
      <c r="J7" s="108" t="s">
        <v>13</v>
      </c>
      <c r="K7" s="108" t="s">
        <v>14</v>
      </c>
      <c r="L7" s="108" t="s">
        <v>15</v>
      </c>
      <c r="M7" s="108" t="s">
        <v>16</v>
      </c>
      <c r="N7" s="109" t="s">
        <v>5</v>
      </c>
      <c r="O7" s="106"/>
      <c r="P7" s="107" t="s">
        <v>12</v>
      </c>
      <c r="Q7" s="108" t="s">
        <v>13</v>
      </c>
      <c r="R7" s="108" t="s">
        <v>14</v>
      </c>
      <c r="S7" s="108" t="s">
        <v>15</v>
      </c>
      <c r="T7" s="108" t="s">
        <v>16</v>
      </c>
      <c r="U7" s="109" t="s">
        <v>5</v>
      </c>
      <c r="W7" s="110"/>
      <c r="X7" s="102"/>
      <c r="Y7" s="110"/>
      <c r="Z7" s="111"/>
      <c r="AA7" s="112"/>
      <c r="AB7" s="112"/>
      <c r="AC7" s="111"/>
      <c r="AD7" s="112"/>
      <c r="AE7" s="112"/>
      <c r="AF7" s="112"/>
      <c r="AG7" s="112"/>
      <c r="AH7" s="113"/>
      <c r="AI7" s="112"/>
      <c r="AJ7" s="112"/>
      <c r="AK7" s="114"/>
    </row>
    <row r="8" spans="2:37" s="269" customFormat="1" ht="12.75">
      <c r="B8" s="308">
        <v>0.4583333333333333</v>
      </c>
      <c r="C8" s="323">
        <v>1</v>
      </c>
      <c r="D8" s="315">
        <v>1</v>
      </c>
      <c r="E8" s="309" t="s">
        <v>151</v>
      </c>
      <c r="F8" s="314">
        <v>9</v>
      </c>
      <c r="G8" s="311" t="s">
        <v>60</v>
      </c>
      <c r="H8" s="21"/>
      <c r="I8" s="308">
        <v>0.4583333333333333</v>
      </c>
      <c r="J8" s="323">
        <v>1</v>
      </c>
      <c r="K8" s="315">
        <v>1</v>
      </c>
      <c r="L8" s="309" t="s">
        <v>151</v>
      </c>
      <c r="M8" s="314">
        <v>9</v>
      </c>
      <c r="N8" s="311" t="s">
        <v>60</v>
      </c>
      <c r="O8" s="19"/>
      <c r="P8" s="316">
        <v>0.4583333333333333</v>
      </c>
      <c r="Q8" s="318">
        <v>1</v>
      </c>
      <c r="R8" s="318">
        <v>1</v>
      </c>
      <c r="S8" s="317" t="s">
        <v>168</v>
      </c>
      <c r="T8" s="318">
        <v>11</v>
      </c>
      <c r="U8" s="319" t="s">
        <v>68</v>
      </c>
      <c r="X8" s="93" t="s">
        <v>183</v>
      </c>
      <c r="Y8" s="252"/>
      <c r="Z8" s="325"/>
      <c r="AA8" s="251"/>
      <c r="AB8" s="251"/>
      <c r="AC8" s="325"/>
      <c r="AD8" s="251"/>
      <c r="AE8" s="251"/>
      <c r="AF8" s="325"/>
      <c r="AG8" s="251"/>
      <c r="AH8" s="326"/>
      <c r="AI8" s="251"/>
      <c r="AJ8" s="251"/>
      <c r="AK8" s="327"/>
    </row>
    <row r="9" spans="2:37" s="269" customFormat="1" ht="12.75">
      <c r="B9" s="308">
        <v>0.4583333333333333</v>
      </c>
      <c r="C9" s="323">
        <v>1</v>
      </c>
      <c r="D9" s="315">
        <v>1</v>
      </c>
      <c r="E9" s="310" t="s">
        <v>154</v>
      </c>
      <c r="F9" s="315">
        <v>9</v>
      </c>
      <c r="G9" s="312" t="s">
        <v>69</v>
      </c>
      <c r="H9" s="21"/>
      <c r="I9" s="308">
        <v>0.46527777777777773</v>
      </c>
      <c r="J9" s="323">
        <v>1</v>
      </c>
      <c r="K9" s="315">
        <v>2</v>
      </c>
      <c r="L9" s="310" t="s">
        <v>172</v>
      </c>
      <c r="M9" s="315">
        <v>12</v>
      </c>
      <c r="N9" s="312" t="s">
        <v>60</v>
      </c>
      <c r="O9" s="19"/>
      <c r="P9" s="316">
        <v>0.47222222222222227</v>
      </c>
      <c r="Q9" s="318">
        <v>1</v>
      </c>
      <c r="R9" s="318">
        <v>3</v>
      </c>
      <c r="S9" s="317" t="s">
        <v>173</v>
      </c>
      <c r="T9" s="318">
        <v>12</v>
      </c>
      <c r="U9" s="319" t="s">
        <v>60</v>
      </c>
      <c r="X9" s="93" t="s">
        <v>189</v>
      </c>
      <c r="Y9" s="252"/>
      <c r="Z9" s="325"/>
      <c r="AA9" s="251"/>
      <c r="AB9" s="251"/>
      <c r="AC9" s="251"/>
      <c r="AD9" s="251"/>
      <c r="AE9" s="251"/>
      <c r="AF9" s="251"/>
      <c r="AG9" s="251"/>
      <c r="AH9" s="326"/>
      <c r="AI9" s="251"/>
      <c r="AJ9" s="251"/>
      <c r="AK9" s="327"/>
    </row>
    <row r="10" spans="2:37" s="269" customFormat="1" ht="12.75">
      <c r="B10" s="308">
        <v>0.4583333333333333</v>
      </c>
      <c r="C10" s="323">
        <v>1</v>
      </c>
      <c r="D10" s="315">
        <v>1</v>
      </c>
      <c r="E10" s="328" t="s">
        <v>168</v>
      </c>
      <c r="F10" s="323">
        <v>11</v>
      </c>
      <c r="G10" s="312" t="s">
        <v>68</v>
      </c>
      <c r="H10" s="21"/>
      <c r="I10" s="308">
        <v>0.47222222222222227</v>
      </c>
      <c r="J10" s="323">
        <v>1</v>
      </c>
      <c r="K10" s="315">
        <v>3</v>
      </c>
      <c r="L10" s="310" t="s">
        <v>173</v>
      </c>
      <c r="M10" s="315">
        <v>12</v>
      </c>
      <c r="N10" s="312" t="s">
        <v>60</v>
      </c>
      <c r="O10" s="19"/>
      <c r="P10" s="316">
        <v>0.46527777777777773</v>
      </c>
      <c r="Q10" s="318">
        <v>1</v>
      </c>
      <c r="R10" s="318">
        <v>2</v>
      </c>
      <c r="S10" s="317" t="s">
        <v>161</v>
      </c>
      <c r="T10" s="318">
        <v>10</v>
      </c>
      <c r="U10" s="319" t="s">
        <v>68</v>
      </c>
      <c r="X10" s="93" t="s">
        <v>187</v>
      </c>
      <c r="Y10" s="252"/>
      <c r="Z10" s="325"/>
      <c r="AA10" s="251"/>
      <c r="AB10" s="251"/>
      <c r="AC10" s="325"/>
      <c r="AD10" s="251"/>
      <c r="AE10" s="251"/>
      <c r="AF10" s="251"/>
      <c r="AG10" s="251"/>
      <c r="AH10" s="326"/>
      <c r="AI10" s="251"/>
      <c r="AJ10" s="251"/>
      <c r="AK10" s="327"/>
    </row>
    <row r="11" spans="2:37" s="269" customFormat="1" ht="12.75">
      <c r="B11" s="308">
        <v>0.4583333333333333</v>
      </c>
      <c r="C11" s="323">
        <v>1</v>
      </c>
      <c r="D11" s="315">
        <v>1</v>
      </c>
      <c r="E11" s="328" t="s">
        <v>179</v>
      </c>
      <c r="F11" s="323">
        <v>12</v>
      </c>
      <c r="G11" s="312" t="s">
        <v>71</v>
      </c>
      <c r="H11" s="21"/>
      <c r="I11" s="308">
        <v>0.4791666666666667</v>
      </c>
      <c r="J11" s="323">
        <v>1</v>
      </c>
      <c r="K11" s="315">
        <v>4</v>
      </c>
      <c r="L11" s="310" t="s">
        <v>165</v>
      </c>
      <c r="M11" s="315">
        <v>11</v>
      </c>
      <c r="N11" s="312" t="s">
        <v>60</v>
      </c>
      <c r="O11" s="19"/>
      <c r="P11" s="316">
        <v>0.4791666666666667</v>
      </c>
      <c r="Q11" s="318">
        <v>1</v>
      </c>
      <c r="R11" s="318">
        <v>4</v>
      </c>
      <c r="S11" s="317" t="s">
        <v>165</v>
      </c>
      <c r="T11" s="318">
        <v>11</v>
      </c>
      <c r="U11" s="319" t="s">
        <v>60</v>
      </c>
      <c r="X11" s="93" t="s">
        <v>187</v>
      </c>
      <c r="Y11" s="252"/>
      <c r="Z11" s="325"/>
      <c r="AA11" s="251"/>
      <c r="AB11" s="251"/>
      <c r="AC11" s="325"/>
      <c r="AD11" s="251"/>
      <c r="AE11" s="251"/>
      <c r="AF11" s="251"/>
      <c r="AG11" s="251"/>
      <c r="AH11" s="326"/>
      <c r="AI11" s="251"/>
      <c r="AJ11" s="251"/>
      <c r="AK11" s="327"/>
    </row>
    <row r="12" spans="2:37" s="269" customFormat="1" ht="12.75">
      <c r="B12" s="308">
        <v>0.46527777777777773</v>
      </c>
      <c r="C12" s="323">
        <v>1</v>
      </c>
      <c r="D12" s="315">
        <v>2</v>
      </c>
      <c r="E12" s="310" t="s">
        <v>172</v>
      </c>
      <c r="F12" s="315">
        <v>12</v>
      </c>
      <c r="G12" s="312" t="s">
        <v>60</v>
      </c>
      <c r="H12" s="21"/>
      <c r="I12" s="308">
        <v>0.4861111111111111</v>
      </c>
      <c r="J12" s="323">
        <v>1</v>
      </c>
      <c r="K12" s="315">
        <v>5</v>
      </c>
      <c r="L12" s="310" t="s">
        <v>174</v>
      </c>
      <c r="M12" s="315">
        <v>12</v>
      </c>
      <c r="N12" s="312" t="s">
        <v>60</v>
      </c>
      <c r="O12" s="19"/>
      <c r="P12" s="316">
        <v>0.4930555555555556</v>
      </c>
      <c r="Q12" s="318">
        <v>1</v>
      </c>
      <c r="R12" s="318">
        <v>6</v>
      </c>
      <c r="S12" s="317" t="s">
        <v>152</v>
      </c>
      <c r="T12" s="318">
        <v>9</v>
      </c>
      <c r="U12" s="319" t="s">
        <v>60</v>
      </c>
      <c r="X12" s="93" t="s">
        <v>200</v>
      </c>
      <c r="Y12" s="252"/>
      <c r="Z12" s="325"/>
      <c r="AA12" s="251"/>
      <c r="AB12" s="251"/>
      <c r="AC12" s="325"/>
      <c r="AD12" s="251"/>
      <c r="AE12" s="251"/>
      <c r="AF12" s="251"/>
      <c r="AG12" s="251"/>
      <c r="AH12" s="326"/>
      <c r="AI12" s="251"/>
      <c r="AJ12" s="251"/>
      <c r="AK12" s="327"/>
    </row>
    <row r="13" spans="2:37" s="269" customFormat="1" ht="12.75">
      <c r="B13" s="308">
        <v>0.46527777777777773</v>
      </c>
      <c r="C13" s="323">
        <v>1</v>
      </c>
      <c r="D13" s="315">
        <v>2</v>
      </c>
      <c r="E13" s="310" t="s">
        <v>167</v>
      </c>
      <c r="F13" s="315">
        <v>11</v>
      </c>
      <c r="G13" s="312" t="s">
        <v>69</v>
      </c>
      <c r="H13" s="21"/>
      <c r="I13" s="308">
        <v>0.4930555555555556</v>
      </c>
      <c r="J13" s="323">
        <v>1</v>
      </c>
      <c r="K13" s="315">
        <v>6</v>
      </c>
      <c r="L13" s="310" t="s">
        <v>152</v>
      </c>
      <c r="M13" s="315">
        <v>9</v>
      </c>
      <c r="N13" s="312" t="s">
        <v>60</v>
      </c>
      <c r="O13" s="19"/>
      <c r="P13" s="316">
        <v>0.46527777777777773</v>
      </c>
      <c r="Q13" s="318">
        <v>1</v>
      </c>
      <c r="R13" s="318">
        <v>2</v>
      </c>
      <c r="S13" s="317" t="s">
        <v>171</v>
      </c>
      <c r="T13" s="318">
        <v>11</v>
      </c>
      <c r="U13" s="319" t="s">
        <v>48</v>
      </c>
      <c r="X13" s="93" t="s">
        <v>188</v>
      </c>
      <c r="Y13" s="252"/>
      <c r="Z13" s="325"/>
      <c r="AA13" s="251"/>
      <c r="AB13" s="251"/>
      <c r="AC13" s="251"/>
      <c r="AD13" s="251"/>
      <c r="AE13" s="251"/>
      <c r="AF13" s="251"/>
      <c r="AG13" s="251"/>
      <c r="AH13" s="326"/>
      <c r="AI13" s="251"/>
      <c r="AJ13" s="251"/>
      <c r="AK13" s="327"/>
    </row>
    <row r="14" spans="2:37" s="269" customFormat="1" ht="12.75">
      <c r="B14" s="308">
        <v>0.46527777777777773</v>
      </c>
      <c r="C14" s="323">
        <v>1</v>
      </c>
      <c r="D14" s="315">
        <v>2</v>
      </c>
      <c r="E14" s="328" t="s">
        <v>161</v>
      </c>
      <c r="F14" s="323">
        <v>10</v>
      </c>
      <c r="G14" s="312" t="s">
        <v>68</v>
      </c>
      <c r="H14" s="21"/>
      <c r="I14" s="308">
        <v>0.4583333333333333</v>
      </c>
      <c r="J14" s="323">
        <v>1</v>
      </c>
      <c r="K14" s="315">
        <v>1</v>
      </c>
      <c r="L14" s="310" t="s">
        <v>154</v>
      </c>
      <c r="M14" s="315">
        <v>9</v>
      </c>
      <c r="N14" s="312" t="s">
        <v>69</v>
      </c>
      <c r="O14" s="19"/>
      <c r="P14" s="316">
        <v>0.4583333333333333</v>
      </c>
      <c r="Q14" s="318">
        <v>1</v>
      </c>
      <c r="R14" s="318">
        <v>1</v>
      </c>
      <c r="S14" s="317" t="s">
        <v>151</v>
      </c>
      <c r="T14" s="318">
        <v>9</v>
      </c>
      <c r="U14" s="319" t="s">
        <v>60</v>
      </c>
      <c r="X14" s="93" t="s">
        <v>181</v>
      </c>
      <c r="Y14" s="252"/>
      <c r="Z14" s="325"/>
      <c r="AA14" s="251"/>
      <c r="AB14" s="251"/>
      <c r="AC14" s="251"/>
      <c r="AD14" s="251"/>
      <c r="AE14" s="251"/>
      <c r="AF14" s="251"/>
      <c r="AG14" s="251"/>
      <c r="AH14" s="326"/>
      <c r="AI14" s="251"/>
      <c r="AJ14" s="251"/>
      <c r="AK14" s="327"/>
    </row>
    <row r="15" spans="2:37" s="269" customFormat="1" ht="12.75">
      <c r="B15" s="308">
        <v>0.46527777777777773</v>
      </c>
      <c r="C15" s="323">
        <v>1</v>
      </c>
      <c r="D15" s="315">
        <v>2</v>
      </c>
      <c r="E15" s="328" t="s">
        <v>171</v>
      </c>
      <c r="F15" s="323">
        <v>11</v>
      </c>
      <c r="G15" s="312" t="s">
        <v>48</v>
      </c>
      <c r="H15" s="21"/>
      <c r="I15" s="308">
        <v>0.46527777777777773</v>
      </c>
      <c r="J15" s="323">
        <v>1</v>
      </c>
      <c r="K15" s="315">
        <v>2</v>
      </c>
      <c r="L15" s="310" t="s">
        <v>167</v>
      </c>
      <c r="M15" s="315">
        <v>11</v>
      </c>
      <c r="N15" s="312" t="s">
        <v>69</v>
      </c>
      <c r="O15" s="19"/>
      <c r="P15" s="316">
        <v>0.5</v>
      </c>
      <c r="Q15" s="318">
        <v>1</v>
      </c>
      <c r="R15" s="318">
        <v>8</v>
      </c>
      <c r="S15" s="317" t="s">
        <v>177</v>
      </c>
      <c r="T15" s="318">
        <v>12</v>
      </c>
      <c r="U15" s="319" t="s">
        <v>74</v>
      </c>
      <c r="W15" s="252"/>
      <c r="X15" s="320" t="s">
        <v>204</v>
      </c>
      <c r="Y15" s="252"/>
      <c r="Z15" s="325"/>
      <c r="AA15" s="251"/>
      <c r="AB15" s="251"/>
      <c r="AC15" s="251"/>
      <c r="AD15" s="251"/>
      <c r="AE15" s="251"/>
      <c r="AF15" s="251"/>
      <c r="AG15" s="251"/>
      <c r="AH15" s="326"/>
      <c r="AI15" s="251"/>
      <c r="AJ15" s="251"/>
      <c r="AK15" s="327"/>
    </row>
    <row r="16" spans="2:37" s="269" customFormat="1" ht="12.75">
      <c r="B16" s="308">
        <v>0.47222222222222227</v>
      </c>
      <c r="C16" s="323">
        <v>1</v>
      </c>
      <c r="D16" s="315">
        <v>3</v>
      </c>
      <c r="E16" s="310" t="s">
        <v>173</v>
      </c>
      <c r="F16" s="315">
        <v>12</v>
      </c>
      <c r="G16" s="312" t="s">
        <v>60</v>
      </c>
      <c r="H16" s="21"/>
      <c r="I16" s="308">
        <v>0.47222222222222227</v>
      </c>
      <c r="J16" s="323">
        <v>1</v>
      </c>
      <c r="K16" s="315">
        <v>3</v>
      </c>
      <c r="L16" s="310" t="s">
        <v>175</v>
      </c>
      <c r="M16" s="315">
        <v>12</v>
      </c>
      <c r="N16" s="312" t="s">
        <v>69</v>
      </c>
      <c r="O16" s="19"/>
      <c r="P16" s="316">
        <v>0.47222222222222227</v>
      </c>
      <c r="Q16" s="318">
        <v>1</v>
      </c>
      <c r="R16" s="318">
        <v>3</v>
      </c>
      <c r="S16" s="317" t="s">
        <v>156</v>
      </c>
      <c r="T16" s="318">
        <v>9</v>
      </c>
      <c r="U16" s="319" t="s">
        <v>68</v>
      </c>
      <c r="X16" s="20" t="s">
        <v>191</v>
      </c>
      <c r="Y16" s="252"/>
      <c r="Z16" s="325"/>
      <c r="AA16" s="251"/>
      <c r="AB16" s="251"/>
      <c r="AC16" s="251"/>
      <c r="AD16" s="251"/>
      <c r="AE16" s="251"/>
      <c r="AF16" s="251"/>
      <c r="AG16" s="251"/>
      <c r="AH16" s="326"/>
      <c r="AI16" s="326"/>
      <c r="AJ16" s="251"/>
      <c r="AK16" s="327"/>
    </row>
    <row r="17" spans="2:37" s="269" customFormat="1" ht="12.75">
      <c r="B17" s="308">
        <v>0.47222222222222227</v>
      </c>
      <c r="C17" s="323">
        <v>1</v>
      </c>
      <c r="D17" s="315">
        <v>3</v>
      </c>
      <c r="E17" s="310" t="s">
        <v>175</v>
      </c>
      <c r="F17" s="315">
        <v>12</v>
      </c>
      <c r="G17" s="312" t="s">
        <v>69</v>
      </c>
      <c r="H17" s="21"/>
      <c r="I17" s="308">
        <v>0.4791666666666667</v>
      </c>
      <c r="J17" s="323">
        <v>1</v>
      </c>
      <c r="K17" s="315">
        <v>4</v>
      </c>
      <c r="L17" s="328" t="s">
        <v>160</v>
      </c>
      <c r="M17" s="323">
        <v>10</v>
      </c>
      <c r="N17" s="312" t="s">
        <v>69</v>
      </c>
      <c r="O17" s="19"/>
      <c r="P17" s="316">
        <v>0.5069444444444444</v>
      </c>
      <c r="Q17" s="318">
        <v>1</v>
      </c>
      <c r="R17" s="318">
        <v>7</v>
      </c>
      <c r="S17" s="317" t="s">
        <v>170</v>
      </c>
      <c r="T17" s="318">
        <v>11</v>
      </c>
      <c r="U17" s="319" t="s">
        <v>150</v>
      </c>
      <c r="W17" s="252"/>
      <c r="X17" s="320" t="s">
        <v>208</v>
      </c>
      <c r="Y17" s="252"/>
      <c r="Z17" s="325"/>
      <c r="AA17" s="251"/>
      <c r="AB17" s="251"/>
      <c r="AC17" s="251"/>
      <c r="AD17" s="251"/>
      <c r="AE17" s="251"/>
      <c r="AF17" s="251"/>
      <c r="AG17" s="251"/>
      <c r="AH17" s="326"/>
      <c r="AI17" s="251"/>
      <c r="AJ17" s="251"/>
      <c r="AK17" s="327"/>
    </row>
    <row r="18" spans="2:37" s="269" customFormat="1" ht="12.75">
      <c r="B18" s="308">
        <v>0.47222222222222227</v>
      </c>
      <c r="C18" s="323">
        <v>1</v>
      </c>
      <c r="D18" s="315">
        <v>3</v>
      </c>
      <c r="E18" s="329" t="s">
        <v>156</v>
      </c>
      <c r="F18" s="330">
        <v>9</v>
      </c>
      <c r="G18" s="313" t="s">
        <v>68</v>
      </c>
      <c r="H18" s="21"/>
      <c r="I18" s="308">
        <v>0.4861111111111111</v>
      </c>
      <c r="J18" s="323">
        <v>1</v>
      </c>
      <c r="K18" s="315">
        <v>5</v>
      </c>
      <c r="L18" s="331" t="s">
        <v>155</v>
      </c>
      <c r="M18" s="330">
        <v>9</v>
      </c>
      <c r="N18" s="313" t="s">
        <v>69</v>
      </c>
      <c r="O18" s="19"/>
      <c r="P18" s="316">
        <v>0.46527777777777773</v>
      </c>
      <c r="Q18" s="318">
        <v>1</v>
      </c>
      <c r="R18" s="318">
        <v>2</v>
      </c>
      <c r="S18" s="14" t="s">
        <v>167</v>
      </c>
      <c r="T18" s="11">
        <v>11</v>
      </c>
      <c r="U18" s="321" t="s">
        <v>69</v>
      </c>
      <c r="W18" s="252"/>
      <c r="X18" s="320" t="s">
        <v>186</v>
      </c>
      <c r="Y18" s="252"/>
      <c r="Z18" s="332"/>
      <c r="AA18" s="332"/>
      <c r="AB18" s="332"/>
      <c r="AC18" s="332"/>
      <c r="AD18" s="332"/>
      <c r="AE18" s="332"/>
      <c r="AF18" s="332"/>
      <c r="AG18" s="332"/>
      <c r="AH18" s="333"/>
      <c r="AI18" s="332"/>
      <c r="AJ18" s="332"/>
      <c r="AK18" s="327"/>
    </row>
    <row r="19" spans="2:37" s="269" customFormat="1" ht="12.75">
      <c r="B19" s="308">
        <v>0.47222222222222227</v>
      </c>
      <c r="C19" s="323">
        <v>1</v>
      </c>
      <c r="D19" s="315">
        <v>3</v>
      </c>
      <c r="E19" s="322" t="s">
        <v>180</v>
      </c>
      <c r="F19" s="323">
        <v>12</v>
      </c>
      <c r="G19" s="312" t="s">
        <v>43</v>
      </c>
      <c r="H19" s="21"/>
      <c r="I19" s="308">
        <v>0.4930555555555556</v>
      </c>
      <c r="J19" s="323">
        <v>1</v>
      </c>
      <c r="K19" s="315">
        <v>6</v>
      </c>
      <c r="L19" s="328" t="s">
        <v>176</v>
      </c>
      <c r="M19" s="323">
        <v>12</v>
      </c>
      <c r="N19" s="312" t="s">
        <v>69</v>
      </c>
      <c r="O19" s="19"/>
      <c r="P19" s="316">
        <v>0.47222222222222227</v>
      </c>
      <c r="Q19" s="318">
        <v>1</v>
      </c>
      <c r="R19" s="318">
        <v>3</v>
      </c>
      <c r="S19" s="322" t="s">
        <v>175</v>
      </c>
      <c r="T19" s="323">
        <v>12</v>
      </c>
      <c r="U19" s="324" t="s">
        <v>69</v>
      </c>
      <c r="X19" s="93" t="s">
        <v>190</v>
      </c>
      <c r="Y19" s="252"/>
      <c r="Z19" s="332"/>
      <c r="AA19" s="332"/>
      <c r="AB19" s="332"/>
      <c r="AC19" s="332"/>
      <c r="AD19" s="332"/>
      <c r="AE19" s="332"/>
      <c r="AF19" s="332"/>
      <c r="AG19" s="332"/>
      <c r="AH19" s="333"/>
      <c r="AI19" s="332"/>
      <c r="AJ19" s="332"/>
      <c r="AK19" s="327"/>
    </row>
    <row r="20" spans="2:37" s="269" customFormat="1" ht="12.75">
      <c r="B20" s="308">
        <v>0.4791666666666667</v>
      </c>
      <c r="C20" s="323">
        <v>1</v>
      </c>
      <c r="D20" s="315">
        <v>4</v>
      </c>
      <c r="E20" s="310" t="s">
        <v>165</v>
      </c>
      <c r="F20" s="315">
        <v>11</v>
      </c>
      <c r="G20" s="312" t="s">
        <v>60</v>
      </c>
      <c r="H20" s="21"/>
      <c r="I20" s="308">
        <v>0.47222222222222227</v>
      </c>
      <c r="J20" s="323">
        <v>1</v>
      </c>
      <c r="K20" s="315">
        <v>3</v>
      </c>
      <c r="L20" s="322" t="s">
        <v>180</v>
      </c>
      <c r="M20" s="323">
        <v>12</v>
      </c>
      <c r="N20" s="312" t="s">
        <v>43</v>
      </c>
      <c r="O20" s="19"/>
      <c r="P20" s="316">
        <v>0.4583333333333333</v>
      </c>
      <c r="Q20" s="318">
        <v>1</v>
      </c>
      <c r="R20" s="318">
        <v>1</v>
      </c>
      <c r="S20" s="317" t="s">
        <v>179</v>
      </c>
      <c r="T20" s="318">
        <v>12</v>
      </c>
      <c r="U20" s="319" t="s">
        <v>71</v>
      </c>
      <c r="W20" s="252"/>
      <c r="X20" s="320" t="s">
        <v>184</v>
      </c>
      <c r="Y20" s="252"/>
      <c r="Z20" s="332"/>
      <c r="AA20" s="332"/>
      <c r="AB20" s="332"/>
      <c r="AC20" s="332"/>
      <c r="AD20" s="332"/>
      <c r="AE20" s="332"/>
      <c r="AF20" s="332"/>
      <c r="AG20" s="332"/>
      <c r="AH20" s="333"/>
      <c r="AI20" s="332"/>
      <c r="AJ20" s="332"/>
      <c r="AK20" s="327"/>
    </row>
    <row r="21" spans="2:24" s="269" customFormat="1" ht="12.75">
      <c r="B21" s="308">
        <v>0.4791666666666667</v>
      </c>
      <c r="C21" s="323">
        <v>1</v>
      </c>
      <c r="D21" s="315">
        <v>4</v>
      </c>
      <c r="E21" s="328" t="s">
        <v>160</v>
      </c>
      <c r="F21" s="323">
        <v>10</v>
      </c>
      <c r="G21" s="312" t="s">
        <v>69</v>
      </c>
      <c r="H21" s="21"/>
      <c r="I21" s="308">
        <v>0.4930555555555556</v>
      </c>
      <c r="J21" s="323">
        <v>1</v>
      </c>
      <c r="K21" s="315">
        <v>6</v>
      </c>
      <c r="L21" s="328" t="s">
        <v>159</v>
      </c>
      <c r="M21" s="323">
        <v>9</v>
      </c>
      <c r="N21" s="312" t="s">
        <v>150</v>
      </c>
      <c r="O21" s="19"/>
      <c r="P21" s="316">
        <v>0.4583333333333333</v>
      </c>
      <c r="Q21" s="318">
        <v>1</v>
      </c>
      <c r="R21" s="318">
        <v>1</v>
      </c>
      <c r="S21" s="317" t="s">
        <v>154</v>
      </c>
      <c r="T21" s="318">
        <v>9</v>
      </c>
      <c r="U21" s="319" t="s">
        <v>69</v>
      </c>
      <c r="X21" s="93" t="s">
        <v>182</v>
      </c>
    </row>
    <row r="22" spans="2:24" s="269" customFormat="1" ht="12.75">
      <c r="B22" s="308">
        <v>0.4791666666666667</v>
      </c>
      <c r="C22" s="323">
        <v>1</v>
      </c>
      <c r="D22" s="315">
        <v>4</v>
      </c>
      <c r="E22" s="328" t="s">
        <v>162</v>
      </c>
      <c r="F22" s="323">
        <v>10</v>
      </c>
      <c r="G22" s="312" t="s">
        <v>68</v>
      </c>
      <c r="H22" s="21"/>
      <c r="I22" s="308">
        <v>0.5</v>
      </c>
      <c r="J22" s="323">
        <v>1</v>
      </c>
      <c r="K22" s="315">
        <v>7</v>
      </c>
      <c r="L22" s="322" t="s">
        <v>169</v>
      </c>
      <c r="M22" s="323">
        <v>11</v>
      </c>
      <c r="N22" s="312" t="s">
        <v>150</v>
      </c>
      <c r="O22" s="19"/>
      <c r="P22" s="316">
        <v>0.4930555555555556</v>
      </c>
      <c r="Q22" s="318">
        <v>1</v>
      </c>
      <c r="R22" s="318">
        <v>6</v>
      </c>
      <c r="S22" s="317" t="s">
        <v>159</v>
      </c>
      <c r="T22" s="318">
        <v>9</v>
      </c>
      <c r="U22" s="319" t="s">
        <v>150</v>
      </c>
      <c r="X22" s="93" t="s">
        <v>182</v>
      </c>
    </row>
    <row r="23" spans="2:24" s="269" customFormat="1" ht="12.75">
      <c r="B23" s="308">
        <v>0.4791666666666667</v>
      </c>
      <c r="C23" s="323">
        <v>1</v>
      </c>
      <c r="D23" s="315">
        <v>4</v>
      </c>
      <c r="E23" s="328" t="s">
        <v>158</v>
      </c>
      <c r="F23" s="323">
        <v>9</v>
      </c>
      <c r="G23" s="312" t="s">
        <v>53</v>
      </c>
      <c r="H23" s="21"/>
      <c r="I23" s="308">
        <v>0.5069444444444444</v>
      </c>
      <c r="J23" s="323">
        <v>1</v>
      </c>
      <c r="K23" s="315">
        <v>7</v>
      </c>
      <c r="L23" s="328" t="s">
        <v>170</v>
      </c>
      <c r="M23" s="323">
        <v>11</v>
      </c>
      <c r="N23" s="312" t="s">
        <v>150</v>
      </c>
      <c r="O23" s="19"/>
      <c r="P23" s="316">
        <v>0.5</v>
      </c>
      <c r="Q23" s="318">
        <v>1</v>
      </c>
      <c r="R23" s="318">
        <v>7</v>
      </c>
      <c r="S23" s="317" t="s">
        <v>153</v>
      </c>
      <c r="T23" s="318">
        <v>9</v>
      </c>
      <c r="U23" s="319" t="s">
        <v>48</v>
      </c>
      <c r="X23" s="93" t="s">
        <v>203</v>
      </c>
    </row>
    <row r="24" spans="2:24" s="269" customFormat="1" ht="12.75">
      <c r="B24" s="308">
        <v>0.4861111111111111</v>
      </c>
      <c r="C24" s="323">
        <v>1</v>
      </c>
      <c r="D24" s="315">
        <v>5</v>
      </c>
      <c r="E24" s="310" t="s">
        <v>174</v>
      </c>
      <c r="F24" s="315">
        <v>12</v>
      </c>
      <c r="G24" s="312" t="s">
        <v>60</v>
      </c>
      <c r="H24" s="21"/>
      <c r="I24" s="308">
        <v>0.4861111111111111</v>
      </c>
      <c r="J24" s="323">
        <v>1</v>
      </c>
      <c r="K24" s="315">
        <v>5</v>
      </c>
      <c r="L24" s="328" t="s">
        <v>164</v>
      </c>
      <c r="M24" s="323">
        <v>10</v>
      </c>
      <c r="N24" s="312" t="s">
        <v>74</v>
      </c>
      <c r="O24" s="19"/>
      <c r="P24" s="316">
        <v>0.47222222222222227</v>
      </c>
      <c r="Q24" s="318">
        <v>1</v>
      </c>
      <c r="R24" s="318">
        <v>3</v>
      </c>
      <c r="S24" s="317" t="s">
        <v>180</v>
      </c>
      <c r="T24" s="318">
        <v>12</v>
      </c>
      <c r="U24" s="319" t="s">
        <v>43</v>
      </c>
      <c r="X24" s="93" t="s">
        <v>192</v>
      </c>
    </row>
    <row r="25" spans="2:24" s="269" customFormat="1" ht="12.75">
      <c r="B25" s="308">
        <v>0.4861111111111111</v>
      </c>
      <c r="C25" s="323">
        <v>1</v>
      </c>
      <c r="D25" s="315">
        <v>5</v>
      </c>
      <c r="E25" s="328" t="s">
        <v>155</v>
      </c>
      <c r="F25" s="323">
        <v>9</v>
      </c>
      <c r="G25" s="312" t="s">
        <v>69</v>
      </c>
      <c r="H25" s="21"/>
      <c r="I25" s="308">
        <v>0.5</v>
      </c>
      <c r="J25" s="323">
        <v>1</v>
      </c>
      <c r="K25" s="315">
        <v>8</v>
      </c>
      <c r="L25" s="322" t="s">
        <v>177</v>
      </c>
      <c r="M25" s="323">
        <v>12</v>
      </c>
      <c r="N25" s="312" t="s">
        <v>74</v>
      </c>
      <c r="O25" s="19"/>
      <c r="P25" s="316">
        <v>0.4791666666666667</v>
      </c>
      <c r="Q25" s="318">
        <v>1</v>
      </c>
      <c r="R25" s="318">
        <v>4</v>
      </c>
      <c r="S25" s="317" t="s">
        <v>158</v>
      </c>
      <c r="T25" s="318">
        <v>9</v>
      </c>
      <c r="U25" s="319" t="s">
        <v>53</v>
      </c>
      <c r="W25" s="252"/>
      <c r="X25" s="320" t="s">
        <v>195</v>
      </c>
    </row>
    <row r="26" spans="2:24" s="269" customFormat="1" ht="12.75">
      <c r="B26" s="308">
        <v>0.4861111111111111</v>
      </c>
      <c r="C26" s="323">
        <v>1</v>
      </c>
      <c r="D26" s="315">
        <v>5</v>
      </c>
      <c r="E26" s="328" t="s">
        <v>157</v>
      </c>
      <c r="F26" s="323">
        <v>9</v>
      </c>
      <c r="G26" s="312" t="s">
        <v>68</v>
      </c>
      <c r="H26" s="21"/>
      <c r="I26" s="308">
        <v>0.4583333333333333</v>
      </c>
      <c r="J26" s="323">
        <v>1</v>
      </c>
      <c r="K26" s="315">
        <v>1</v>
      </c>
      <c r="L26" s="328" t="s">
        <v>179</v>
      </c>
      <c r="M26" s="323">
        <v>12</v>
      </c>
      <c r="N26" s="312" t="s">
        <v>71</v>
      </c>
      <c r="O26" s="19"/>
      <c r="P26" s="316">
        <v>0.4791666666666667</v>
      </c>
      <c r="Q26" s="318">
        <v>1</v>
      </c>
      <c r="R26" s="318">
        <v>4</v>
      </c>
      <c r="S26" s="317" t="s">
        <v>160</v>
      </c>
      <c r="T26" s="318">
        <v>10</v>
      </c>
      <c r="U26" s="319" t="s">
        <v>69</v>
      </c>
      <c r="X26" s="93" t="s">
        <v>193</v>
      </c>
    </row>
    <row r="27" spans="2:24" s="269" customFormat="1" ht="12.75">
      <c r="B27" s="308">
        <v>0.4861111111111111</v>
      </c>
      <c r="C27" s="323">
        <v>1</v>
      </c>
      <c r="D27" s="315">
        <v>5</v>
      </c>
      <c r="E27" s="328" t="s">
        <v>164</v>
      </c>
      <c r="F27" s="323">
        <v>10</v>
      </c>
      <c r="G27" s="312" t="s">
        <v>74</v>
      </c>
      <c r="H27" s="21"/>
      <c r="I27" s="308">
        <v>0.5069444444444444</v>
      </c>
      <c r="J27" s="323">
        <v>1</v>
      </c>
      <c r="K27" s="315">
        <v>7</v>
      </c>
      <c r="L27" s="328" t="s">
        <v>178</v>
      </c>
      <c r="M27" s="323">
        <v>12</v>
      </c>
      <c r="N27" s="312" t="s">
        <v>71</v>
      </c>
      <c r="O27" s="19"/>
      <c r="P27" s="316">
        <v>0.4791666666666667</v>
      </c>
      <c r="Q27" s="318">
        <v>1</v>
      </c>
      <c r="R27" s="318">
        <v>4</v>
      </c>
      <c r="S27" s="317" t="s">
        <v>162</v>
      </c>
      <c r="T27" s="318">
        <v>10</v>
      </c>
      <c r="U27" s="319" t="s">
        <v>68</v>
      </c>
      <c r="X27" s="93" t="s">
        <v>194</v>
      </c>
    </row>
    <row r="28" spans="2:24" s="269" customFormat="1" ht="12.75">
      <c r="B28" s="308">
        <v>0.4930555555555556</v>
      </c>
      <c r="C28" s="323">
        <v>1</v>
      </c>
      <c r="D28" s="315">
        <v>6</v>
      </c>
      <c r="E28" s="310" t="s">
        <v>152</v>
      </c>
      <c r="F28" s="315">
        <v>9</v>
      </c>
      <c r="G28" s="312" t="s">
        <v>60</v>
      </c>
      <c r="H28" s="21"/>
      <c r="I28" s="308">
        <v>0.4583333333333333</v>
      </c>
      <c r="J28" s="323">
        <v>1</v>
      </c>
      <c r="K28" s="315">
        <v>1</v>
      </c>
      <c r="L28" s="328" t="s">
        <v>168</v>
      </c>
      <c r="M28" s="323">
        <v>11</v>
      </c>
      <c r="N28" s="312" t="s">
        <v>68</v>
      </c>
      <c r="O28" s="19"/>
      <c r="P28" s="316">
        <v>0.4861111111111111</v>
      </c>
      <c r="Q28" s="318">
        <v>1</v>
      </c>
      <c r="R28" s="318">
        <v>5</v>
      </c>
      <c r="S28" s="317" t="s">
        <v>157</v>
      </c>
      <c r="T28" s="318">
        <v>9</v>
      </c>
      <c r="U28" s="319" t="s">
        <v>68</v>
      </c>
      <c r="W28" s="252"/>
      <c r="X28" s="320" t="s">
        <v>198</v>
      </c>
    </row>
    <row r="29" spans="2:24" s="269" customFormat="1" ht="12.75">
      <c r="B29" s="308">
        <v>0.4930555555555556</v>
      </c>
      <c r="C29" s="323">
        <v>1</v>
      </c>
      <c r="D29" s="315">
        <v>6</v>
      </c>
      <c r="E29" s="328" t="s">
        <v>176</v>
      </c>
      <c r="F29" s="323">
        <v>12</v>
      </c>
      <c r="G29" s="312" t="s">
        <v>69</v>
      </c>
      <c r="H29" s="21"/>
      <c r="I29" s="308">
        <v>0.46527777777777773</v>
      </c>
      <c r="J29" s="323">
        <v>1</v>
      </c>
      <c r="K29" s="315">
        <v>2</v>
      </c>
      <c r="L29" s="328" t="s">
        <v>161</v>
      </c>
      <c r="M29" s="323">
        <v>10</v>
      </c>
      <c r="N29" s="312" t="s">
        <v>68</v>
      </c>
      <c r="O29" s="19"/>
      <c r="P29" s="316">
        <v>0.5</v>
      </c>
      <c r="Q29" s="318">
        <v>1</v>
      </c>
      <c r="R29" s="318">
        <v>8</v>
      </c>
      <c r="S29" s="317" t="s">
        <v>169</v>
      </c>
      <c r="T29" s="318">
        <v>11</v>
      </c>
      <c r="U29" s="319" t="s">
        <v>150</v>
      </c>
      <c r="X29" s="93" t="s">
        <v>205</v>
      </c>
    </row>
    <row r="30" spans="2:24" s="269" customFormat="1" ht="12.75">
      <c r="B30" s="308">
        <v>0.4930555555555556</v>
      </c>
      <c r="C30" s="323">
        <v>1</v>
      </c>
      <c r="D30" s="315">
        <v>6</v>
      </c>
      <c r="E30" s="328" t="s">
        <v>163</v>
      </c>
      <c r="F30" s="323">
        <v>10</v>
      </c>
      <c r="G30" s="312" t="s">
        <v>68</v>
      </c>
      <c r="H30" s="21"/>
      <c r="I30" s="308">
        <v>0.47222222222222227</v>
      </c>
      <c r="J30" s="323">
        <v>1</v>
      </c>
      <c r="K30" s="315">
        <v>3</v>
      </c>
      <c r="L30" s="322" t="s">
        <v>156</v>
      </c>
      <c r="M30" s="323">
        <v>9</v>
      </c>
      <c r="N30" s="312" t="s">
        <v>68</v>
      </c>
      <c r="O30" s="19"/>
      <c r="P30" s="316">
        <v>0.46527777777777773</v>
      </c>
      <c r="Q30" s="318">
        <v>1</v>
      </c>
      <c r="R30" s="318">
        <v>2</v>
      </c>
      <c r="S30" s="317" t="s">
        <v>172</v>
      </c>
      <c r="T30" s="318">
        <v>12</v>
      </c>
      <c r="U30" s="319" t="s">
        <v>60</v>
      </c>
      <c r="W30" s="252"/>
      <c r="X30" s="320" t="s">
        <v>185</v>
      </c>
    </row>
    <row r="31" spans="2:26" s="269" customFormat="1" ht="12.75">
      <c r="B31" s="308">
        <v>0.4930555555555556</v>
      </c>
      <c r="C31" s="323">
        <v>1</v>
      </c>
      <c r="D31" s="315">
        <v>6</v>
      </c>
      <c r="E31" s="328" t="s">
        <v>159</v>
      </c>
      <c r="F31" s="323">
        <v>9</v>
      </c>
      <c r="G31" s="312" t="s">
        <v>150</v>
      </c>
      <c r="H31" s="21"/>
      <c r="I31" s="308">
        <v>0.4791666666666667</v>
      </c>
      <c r="J31" s="323">
        <v>1</v>
      </c>
      <c r="K31" s="315">
        <v>4</v>
      </c>
      <c r="L31" s="328" t="s">
        <v>162</v>
      </c>
      <c r="M31" s="323">
        <v>10</v>
      </c>
      <c r="N31" s="312" t="s">
        <v>68</v>
      </c>
      <c r="O31" s="19"/>
      <c r="P31" s="316">
        <v>0.4930555555555556</v>
      </c>
      <c r="Q31" s="318">
        <v>1</v>
      </c>
      <c r="R31" s="318">
        <v>6</v>
      </c>
      <c r="S31" s="317" t="s">
        <v>163</v>
      </c>
      <c r="T31" s="318">
        <v>10</v>
      </c>
      <c r="U31" s="319" t="s">
        <v>68</v>
      </c>
      <c r="X31" s="93" t="s">
        <v>202</v>
      </c>
      <c r="Y31" s="20"/>
      <c r="Z31" s="19"/>
    </row>
    <row r="32" spans="2:24" s="269" customFormat="1" ht="12.75">
      <c r="B32" s="308">
        <v>0.5</v>
      </c>
      <c r="C32" s="323">
        <v>1</v>
      </c>
      <c r="D32" s="315">
        <v>7</v>
      </c>
      <c r="E32" s="322" t="s">
        <v>169</v>
      </c>
      <c r="F32" s="323">
        <v>11</v>
      </c>
      <c r="G32" s="312" t="s">
        <v>150</v>
      </c>
      <c r="H32" s="21"/>
      <c r="I32" s="308">
        <v>0.4861111111111111</v>
      </c>
      <c r="J32" s="323">
        <v>1</v>
      </c>
      <c r="K32" s="315">
        <v>5</v>
      </c>
      <c r="L32" s="328" t="s">
        <v>157</v>
      </c>
      <c r="M32" s="323">
        <v>9</v>
      </c>
      <c r="N32" s="312" t="s">
        <v>68</v>
      </c>
      <c r="O32" s="19"/>
      <c r="P32" s="316">
        <v>0.4861111111111111</v>
      </c>
      <c r="Q32" s="318">
        <v>1</v>
      </c>
      <c r="R32" s="318">
        <v>5</v>
      </c>
      <c r="S32" s="317" t="s">
        <v>155</v>
      </c>
      <c r="T32" s="318">
        <v>9</v>
      </c>
      <c r="U32" s="319" t="s">
        <v>69</v>
      </c>
      <c r="W32" s="252"/>
      <c r="X32" s="320" t="s">
        <v>197</v>
      </c>
    </row>
    <row r="33" spans="2:24" s="269" customFormat="1" ht="12.75">
      <c r="B33" s="308">
        <v>0.5069444444444444</v>
      </c>
      <c r="C33" s="323">
        <v>1</v>
      </c>
      <c r="D33" s="315">
        <v>7</v>
      </c>
      <c r="E33" s="328" t="s">
        <v>178</v>
      </c>
      <c r="F33" s="323">
        <v>12</v>
      </c>
      <c r="G33" s="312" t="s">
        <v>71</v>
      </c>
      <c r="I33" s="308">
        <v>0.4930555555555556</v>
      </c>
      <c r="J33" s="323">
        <v>1</v>
      </c>
      <c r="K33" s="315">
        <v>6</v>
      </c>
      <c r="L33" s="328" t="s">
        <v>163</v>
      </c>
      <c r="M33" s="323">
        <v>10</v>
      </c>
      <c r="N33" s="312" t="s">
        <v>68</v>
      </c>
      <c r="P33" s="316">
        <v>0.4930555555555556</v>
      </c>
      <c r="Q33" s="318">
        <v>1</v>
      </c>
      <c r="R33" s="318">
        <v>6</v>
      </c>
      <c r="S33" s="317" t="s">
        <v>176</v>
      </c>
      <c r="T33" s="318">
        <v>12</v>
      </c>
      <c r="U33" s="319" t="s">
        <v>69</v>
      </c>
      <c r="X33" s="93" t="s">
        <v>201</v>
      </c>
    </row>
    <row r="34" spans="2:24" s="269" customFormat="1" ht="12.75">
      <c r="B34" s="308">
        <v>0.5069444444444444</v>
      </c>
      <c r="C34" s="323">
        <v>1</v>
      </c>
      <c r="D34" s="315">
        <v>7</v>
      </c>
      <c r="E34" s="328" t="s">
        <v>170</v>
      </c>
      <c r="F34" s="323">
        <v>11</v>
      </c>
      <c r="G34" s="312" t="s">
        <v>150</v>
      </c>
      <c r="I34" s="308">
        <v>0.46527777777777773</v>
      </c>
      <c r="J34" s="323">
        <v>1</v>
      </c>
      <c r="K34" s="315">
        <v>2</v>
      </c>
      <c r="L34" s="328" t="s">
        <v>171</v>
      </c>
      <c r="M34" s="323">
        <v>11</v>
      </c>
      <c r="N34" s="312" t="s">
        <v>48</v>
      </c>
      <c r="P34" s="316">
        <v>0.4861111111111111</v>
      </c>
      <c r="Q34" s="318">
        <v>1</v>
      </c>
      <c r="R34" s="318">
        <v>5</v>
      </c>
      <c r="S34" s="317" t="s">
        <v>164</v>
      </c>
      <c r="T34" s="318">
        <v>10</v>
      </c>
      <c r="U34" s="319" t="s">
        <v>74</v>
      </c>
      <c r="W34" s="252"/>
      <c r="X34" s="320" t="s">
        <v>199</v>
      </c>
    </row>
    <row r="35" spans="2:24" s="269" customFormat="1" ht="12.75">
      <c r="B35" s="308">
        <v>0.5</v>
      </c>
      <c r="C35" s="323">
        <v>1</v>
      </c>
      <c r="D35" s="315">
        <v>8</v>
      </c>
      <c r="E35" s="310" t="s">
        <v>153</v>
      </c>
      <c r="F35" s="315">
        <v>9</v>
      </c>
      <c r="G35" s="312" t="s">
        <v>48</v>
      </c>
      <c r="I35" s="308">
        <v>0.5</v>
      </c>
      <c r="J35" s="323">
        <v>1</v>
      </c>
      <c r="K35" s="315">
        <v>8</v>
      </c>
      <c r="L35" s="310" t="s">
        <v>153</v>
      </c>
      <c r="M35" s="315">
        <v>9</v>
      </c>
      <c r="N35" s="312" t="s">
        <v>48</v>
      </c>
      <c r="P35" s="316">
        <v>0.4861111111111111</v>
      </c>
      <c r="Q35" s="318">
        <v>1</v>
      </c>
      <c r="R35" s="318">
        <v>5</v>
      </c>
      <c r="S35" s="317" t="s">
        <v>174</v>
      </c>
      <c r="T35" s="318">
        <v>12</v>
      </c>
      <c r="U35" s="319" t="s">
        <v>60</v>
      </c>
      <c r="W35" s="252"/>
      <c r="X35" s="320" t="s">
        <v>196</v>
      </c>
    </row>
    <row r="36" spans="2:24" s="269" customFormat="1" ht="12.75">
      <c r="B36" s="308">
        <v>0.5</v>
      </c>
      <c r="C36" s="323">
        <v>1</v>
      </c>
      <c r="D36" s="315">
        <v>8</v>
      </c>
      <c r="E36" s="322" t="s">
        <v>177</v>
      </c>
      <c r="F36" s="323">
        <v>12</v>
      </c>
      <c r="G36" s="312" t="s">
        <v>74</v>
      </c>
      <c r="I36" s="308">
        <v>0.4791666666666667</v>
      </c>
      <c r="J36" s="323">
        <v>1</v>
      </c>
      <c r="K36" s="315">
        <v>4</v>
      </c>
      <c r="L36" s="328" t="s">
        <v>158</v>
      </c>
      <c r="M36" s="323">
        <v>9</v>
      </c>
      <c r="N36" s="312" t="s">
        <v>53</v>
      </c>
      <c r="P36" s="316">
        <v>0.5069444444444444</v>
      </c>
      <c r="Q36" s="318">
        <v>1</v>
      </c>
      <c r="R36" s="318">
        <v>7</v>
      </c>
      <c r="S36" s="317" t="s">
        <v>178</v>
      </c>
      <c r="T36" s="318">
        <v>12</v>
      </c>
      <c r="U36" s="319" t="s">
        <v>71</v>
      </c>
      <c r="X36" s="93" t="s">
        <v>207</v>
      </c>
    </row>
    <row r="37" spans="2:24" s="269" customFormat="1" ht="12.75">
      <c r="B37" s="308">
        <v>0.5069444444444444</v>
      </c>
      <c r="C37" s="323">
        <v>1</v>
      </c>
      <c r="D37" s="315">
        <v>8</v>
      </c>
      <c r="E37" s="310" t="s">
        <v>166</v>
      </c>
      <c r="F37" s="315">
        <v>11</v>
      </c>
      <c r="G37" s="312" t="s">
        <v>57</v>
      </c>
      <c r="I37" s="308">
        <v>0.5069444444444444</v>
      </c>
      <c r="J37" s="323">
        <v>1</v>
      </c>
      <c r="K37" s="315">
        <v>8</v>
      </c>
      <c r="L37" s="310" t="s">
        <v>166</v>
      </c>
      <c r="M37" s="315">
        <v>11</v>
      </c>
      <c r="N37" s="312" t="s">
        <v>57</v>
      </c>
      <c r="P37" s="316">
        <v>0.5069444444444444</v>
      </c>
      <c r="Q37" s="318">
        <v>1</v>
      </c>
      <c r="R37" s="318">
        <v>8</v>
      </c>
      <c r="S37" s="317" t="s">
        <v>166</v>
      </c>
      <c r="T37" s="318">
        <v>11</v>
      </c>
      <c r="U37" s="319" t="s">
        <v>57</v>
      </c>
      <c r="W37" s="252"/>
      <c r="X37" s="320" t="s">
        <v>206</v>
      </c>
    </row>
    <row r="39" spans="1:16" ht="15">
      <c r="A39" s="182"/>
      <c r="B39" s="183"/>
      <c r="C39" s="183"/>
      <c r="D39" s="183"/>
      <c r="E39" s="183"/>
      <c r="F39" s="183"/>
      <c r="G39" s="184"/>
      <c r="H39" s="183"/>
      <c r="I39" s="183"/>
      <c r="J39" s="184"/>
      <c r="K39" s="183"/>
      <c r="L39" s="183"/>
      <c r="M39" s="184"/>
      <c r="N39" s="184"/>
      <c r="O39" s="184"/>
      <c r="P39" s="182"/>
    </row>
    <row r="40" spans="1:24" s="1" customFormat="1" ht="23.25">
      <c r="A40" s="303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185"/>
      <c r="N40" s="185"/>
      <c r="O40" s="185"/>
      <c r="P40" s="303"/>
      <c r="X40" s="305"/>
    </row>
    <row r="41" spans="1:24" s="1" customFormat="1" ht="15.75">
      <c r="A41" s="303"/>
      <c r="B41" s="206"/>
      <c r="C41" s="206"/>
      <c r="D41" s="206"/>
      <c r="E41" s="234"/>
      <c r="F41" s="257"/>
      <c r="G41" s="234"/>
      <c r="H41" s="304"/>
      <c r="I41" s="257"/>
      <c r="J41" s="206"/>
      <c r="K41" s="206"/>
      <c r="L41" s="206"/>
      <c r="M41" s="186"/>
      <c r="N41" s="186"/>
      <c r="O41" s="186"/>
      <c r="P41" s="303"/>
      <c r="X41" s="305"/>
    </row>
    <row r="42" spans="1:24" s="1" customFormat="1" ht="15.75">
      <c r="A42" s="303"/>
      <c r="B42" s="334"/>
      <c r="C42" s="334"/>
      <c r="D42" s="335"/>
      <c r="E42" s="336"/>
      <c r="F42" s="19"/>
      <c r="G42" s="256"/>
      <c r="H42" s="306"/>
      <c r="I42" s="258"/>
      <c r="J42" s="206"/>
      <c r="K42" s="206"/>
      <c r="L42" s="206"/>
      <c r="M42" s="187"/>
      <c r="N42" s="187"/>
      <c r="O42" s="187"/>
      <c r="P42" s="303"/>
      <c r="X42" s="305"/>
    </row>
    <row r="43" spans="1:24" s="1" customFormat="1" ht="15">
      <c r="A43" s="192"/>
      <c r="B43" s="334"/>
      <c r="C43" s="334"/>
      <c r="D43" s="335"/>
      <c r="E43" s="336"/>
      <c r="F43" s="19"/>
      <c r="G43" s="256"/>
      <c r="H43" s="306"/>
      <c r="I43" s="258"/>
      <c r="J43" s="198"/>
      <c r="K43" s="198"/>
      <c r="L43" s="198"/>
      <c r="M43" s="184"/>
      <c r="N43" s="184"/>
      <c r="O43" s="184"/>
      <c r="P43" s="192"/>
      <c r="X43" s="305"/>
    </row>
    <row r="44" spans="1:24" s="1" customFormat="1" ht="15.75">
      <c r="A44" s="307"/>
      <c r="B44" s="334"/>
      <c r="C44" s="334"/>
      <c r="D44" s="335"/>
      <c r="E44" s="336"/>
      <c r="F44" s="19"/>
      <c r="G44" s="256"/>
      <c r="H44" s="306"/>
      <c r="I44" s="258"/>
      <c r="J44" s="199"/>
      <c r="K44" s="198"/>
      <c r="L44" s="199"/>
      <c r="M44" s="199"/>
      <c r="N44" s="193"/>
      <c r="O44" s="193"/>
      <c r="P44" s="307"/>
      <c r="X44" s="305"/>
    </row>
    <row r="45" spans="1:24" s="1" customFormat="1" ht="15">
      <c r="A45" s="307"/>
      <c r="B45" s="334"/>
      <c r="C45" s="334"/>
      <c r="D45" s="335"/>
      <c r="E45" s="336"/>
      <c r="F45" s="19"/>
      <c r="G45" s="256"/>
      <c r="H45" s="258"/>
      <c r="I45" s="258"/>
      <c r="J45" s="200"/>
      <c r="K45" s="200"/>
      <c r="L45" s="200"/>
      <c r="M45" s="200"/>
      <c r="N45" s="194"/>
      <c r="O45" s="194"/>
      <c r="P45" s="307"/>
      <c r="X45" s="305"/>
    </row>
    <row r="46" spans="1:24" s="1" customFormat="1" ht="15">
      <c r="A46" s="307"/>
      <c r="B46" s="334"/>
      <c r="C46" s="334"/>
      <c r="D46" s="335"/>
      <c r="E46" s="336"/>
      <c r="F46" s="19"/>
      <c r="G46" s="256"/>
      <c r="H46" s="258"/>
      <c r="I46" s="258"/>
      <c r="J46" s="200"/>
      <c r="K46" s="200"/>
      <c r="L46" s="200"/>
      <c r="M46" s="200"/>
      <c r="N46" s="194"/>
      <c r="O46" s="194"/>
      <c r="P46" s="307"/>
      <c r="X46" s="305"/>
    </row>
    <row r="47" spans="1:24" s="1" customFormat="1" ht="15">
      <c r="A47" s="307"/>
      <c r="B47" s="334"/>
      <c r="C47" s="334"/>
      <c r="D47" s="335"/>
      <c r="E47" s="336"/>
      <c r="F47" s="19"/>
      <c r="G47" s="256"/>
      <c r="H47" s="258"/>
      <c r="I47" s="258"/>
      <c r="J47" s="200"/>
      <c r="K47" s="200"/>
      <c r="L47" s="200"/>
      <c r="M47" s="200"/>
      <c r="N47" s="194"/>
      <c r="O47" s="194"/>
      <c r="P47" s="307"/>
      <c r="X47" s="305"/>
    </row>
    <row r="48" spans="1:24" s="1" customFormat="1" ht="15">
      <c r="A48" s="307"/>
      <c r="B48" s="334"/>
      <c r="C48" s="334"/>
      <c r="D48" s="335"/>
      <c r="E48" s="337"/>
      <c r="F48" s="19"/>
      <c r="G48" s="234"/>
      <c r="H48" s="304"/>
      <c r="I48" s="257"/>
      <c r="J48" s="200"/>
      <c r="K48" s="200"/>
      <c r="L48" s="200"/>
      <c r="M48" s="200"/>
      <c r="N48" s="194"/>
      <c r="O48" s="194"/>
      <c r="P48" s="307"/>
      <c r="X48" s="305"/>
    </row>
    <row r="49" spans="1:24" s="1" customFormat="1" ht="15">
      <c r="A49" s="307"/>
      <c r="B49" s="334"/>
      <c r="C49" s="334"/>
      <c r="D49" s="335"/>
      <c r="E49" s="14"/>
      <c r="F49" s="14"/>
      <c r="G49" s="234"/>
      <c r="H49" s="236"/>
      <c r="I49" s="257"/>
      <c r="J49" s="200"/>
      <c r="K49" s="200"/>
      <c r="L49" s="200"/>
      <c r="M49" s="200"/>
      <c r="N49" s="194"/>
      <c r="O49" s="194"/>
      <c r="P49" s="307"/>
      <c r="X49" s="305"/>
    </row>
    <row r="50" spans="1:24" s="1" customFormat="1" ht="15">
      <c r="A50" s="307"/>
      <c r="B50" s="334"/>
      <c r="C50" s="334"/>
      <c r="D50" s="335"/>
      <c r="E50" s="19"/>
      <c r="F50" s="19"/>
      <c r="G50" s="234"/>
      <c r="H50" s="233"/>
      <c r="I50" s="257"/>
      <c r="J50" s="200"/>
      <c r="K50" s="200"/>
      <c r="L50" s="200"/>
      <c r="M50" s="200"/>
      <c r="N50" s="194"/>
      <c r="O50" s="194"/>
      <c r="P50" s="307"/>
      <c r="X50" s="305"/>
    </row>
    <row r="51" spans="1:24" s="1" customFormat="1" ht="15">
      <c r="A51" s="307"/>
      <c r="B51" s="334"/>
      <c r="C51" s="334"/>
      <c r="D51" s="335"/>
      <c r="E51" s="19"/>
      <c r="F51" s="19"/>
      <c r="G51" s="234"/>
      <c r="H51" s="233"/>
      <c r="I51" s="257"/>
      <c r="J51" s="200"/>
      <c r="K51" s="200"/>
      <c r="L51" s="200"/>
      <c r="M51" s="200"/>
      <c r="N51" s="194"/>
      <c r="O51" s="194"/>
      <c r="P51" s="307"/>
      <c r="X51" s="305"/>
    </row>
    <row r="52" spans="1:24" s="1" customFormat="1" ht="15">
      <c r="A52" s="307"/>
      <c r="B52" s="334"/>
      <c r="C52" s="334"/>
      <c r="D52" s="335"/>
      <c r="E52" s="19"/>
      <c r="F52" s="19"/>
      <c r="G52" s="235"/>
      <c r="H52" s="200"/>
      <c r="I52" s="200"/>
      <c r="J52" s="200"/>
      <c r="K52" s="200"/>
      <c r="L52" s="200"/>
      <c r="M52" s="200"/>
      <c r="N52" s="194"/>
      <c r="O52" s="194"/>
      <c r="P52" s="307"/>
      <c r="X52" s="305"/>
    </row>
    <row r="53" spans="1:24" s="1" customFormat="1" ht="15">
      <c r="A53" s="195"/>
      <c r="B53" s="334"/>
      <c r="C53" s="334"/>
      <c r="D53" s="335"/>
      <c r="E53" s="19"/>
      <c r="F53" s="19"/>
      <c r="G53" s="200"/>
      <c r="H53" s="203"/>
      <c r="I53" s="201"/>
      <c r="J53" s="200"/>
      <c r="K53" s="200"/>
      <c r="L53" s="200"/>
      <c r="M53" s="200"/>
      <c r="N53" s="194"/>
      <c r="O53" s="194"/>
      <c r="P53" s="195"/>
      <c r="X53" s="305"/>
    </row>
    <row r="54" spans="1:24" s="1" customFormat="1" ht="15">
      <c r="A54" s="195"/>
      <c r="B54" s="334"/>
      <c r="C54" s="334"/>
      <c r="D54" s="335"/>
      <c r="E54" s="19"/>
      <c r="F54" s="19"/>
      <c r="J54" s="201"/>
      <c r="K54" s="203"/>
      <c r="L54" s="204"/>
      <c r="M54" s="203"/>
      <c r="N54" s="196"/>
      <c r="O54" s="197"/>
      <c r="P54" s="195"/>
      <c r="X54" s="305"/>
    </row>
    <row r="55" spans="2:24" s="1" customFormat="1" ht="20.25">
      <c r="B55" s="445" t="s">
        <v>210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7"/>
      <c r="X55" s="305"/>
    </row>
    <row r="56" spans="2:24" s="1" customFormat="1" ht="20.25">
      <c r="B56" s="448" t="s">
        <v>215</v>
      </c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50"/>
      <c r="X56" s="305"/>
    </row>
    <row r="57" spans="2:24" s="1" customFormat="1" ht="20.25">
      <c r="B57" s="451" t="s">
        <v>216</v>
      </c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3"/>
      <c r="X57" s="305"/>
    </row>
    <row r="58" spans="2:24" s="1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X58" s="305"/>
    </row>
    <row r="59" spans="2:24" s="1" customFormat="1" ht="16.5">
      <c r="B59" s="454" t="s">
        <v>31</v>
      </c>
      <c r="C59" s="455"/>
      <c r="D59" s="455"/>
      <c r="E59" s="455"/>
      <c r="F59" s="455"/>
      <c r="G59" s="456"/>
      <c r="H59" s="105"/>
      <c r="I59" s="454" t="s">
        <v>10</v>
      </c>
      <c r="J59" s="455"/>
      <c r="K59" s="455"/>
      <c r="L59" s="455"/>
      <c r="M59" s="455"/>
      <c r="N59" s="456"/>
      <c r="O59" s="106"/>
      <c r="P59" s="454" t="s">
        <v>11</v>
      </c>
      <c r="Q59" s="455"/>
      <c r="R59" s="455"/>
      <c r="S59" s="455"/>
      <c r="T59" s="455"/>
      <c r="U59" s="456"/>
      <c r="X59" s="305"/>
    </row>
    <row r="60" spans="2:24" s="1" customFormat="1" ht="16.5">
      <c r="B60" s="107" t="s">
        <v>12</v>
      </c>
      <c r="C60" s="108" t="s">
        <v>13</v>
      </c>
      <c r="D60" s="108" t="s">
        <v>14</v>
      </c>
      <c r="E60" s="108" t="s">
        <v>15</v>
      </c>
      <c r="F60" s="108" t="s">
        <v>16</v>
      </c>
      <c r="G60" s="109" t="s">
        <v>5</v>
      </c>
      <c r="H60" s="105"/>
      <c r="I60" s="107" t="s">
        <v>12</v>
      </c>
      <c r="J60" s="108" t="s">
        <v>13</v>
      </c>
      <c r="K60" s="108" t="s">
        <v>14</v>
      </c>
      <c r="L60" s="108" t="s">
        <v>15</v>
      </c>
      <c r="M60" s="108" t="s">
        <v>16</v>
      </c>
      <c r="N60" s="109" t="s">
        <v>5</v>
      </c>
      <c r="O60" s="106"/>
      <c r="P60" s="107" t="s">
        <v>12</v>
      </c>
      <c r="Q60" s="108" t="s">
        <v>13</v>
      </c>
      <c r="R60" s="108" t="s">
        <v>14</v>
      </c>
      <c r="S60" s="108" t="s">
        <v>15</v>
      </c>
      <c r="T60" s="108" t="s">
        <v>16</v>
      </c>
      <c r="U60" s="109" t="s">
        <v>5</v>
      </c>
      <c r="X60" s="305"/>
    </row>
    <row r="61" spans="2:30" s="1" customFormat="1" ht="12.75">
      <c r="B61" s="358">
        <v>0.3333333333333333</v>
      </c>
      <c r="C61" s="360">
        <v>1</v>
      </c>
      <c r="D61" s="360">
        <v>1</v>
      </c>
      <c r="E61" s="89" t="s">
        <v>147</v>
      </c>
      <c r="F61" s="315">
        <v>10</v>
      </c>
      <c r="G61" s="41" t="s">
        <v>69</v>
      </c>
      <c r="H61" s="21"/>
      <c r="I61" s="358">
        <v>0.3333333333333333</v>
      </c>
      <c r="J61" s="360">
        <v>1</v>
      </c>
      <c r="K61" s="360">
        <v>1</v>
      </c>
      <c r="L61" s="89" t="s">
        <v>85</v>
      </c>
      <c r="M61" s="315">
        <v>12</v>
      </c>
      <c r="N61" s="41" t="s">
        <v>60</v>
      </c>
      <c r="O61" s="19"/>
      <c r="P61" s="358">
        <v>0.35000000000000003</v>
      </c>
      <c r="Q61" s="360">
        <v>1</v>
      </c>
      <c r="R61" s="360">
        <v>4</v>
      </c>
      <c r="S61" s="89" t="s">
        <v>138</v>
      </c>
      <c r="T61" s="315">
        <v>11</v>
      </c>
      <c r="U61" s="41" t="s">
        <v>68</v>
      </c>
      <c r="Z61" s="93" t="s">
        <v>183</v>
      </c>
      <c r="AA61" s="11"/>
      <c r="AB61" s="14"/>
      <c r="AC61" s="269"/>
      <c r="AD61" s="269"/>
    </row>
    <row r="62" spans="2:30" s="1" customFormat="1" ht="12.75">
      <c r="B62" s="358">
        <v>0.3333333333333333</v>
      </c>
      <c r="C62" s="360">
        <v>1</v>
      </c>
      <c r="D62" s="360">
        <v>1</v>
      </c>
      <c r="E62" s="89" t="s">
        <v>145</v>
      </c>
      <c r="F62" s="315">
        <v>10</v>
      </c>
      <c r="G62" s="41" t="s">
        <v>68</v>
      </c>
      <c r="H62" s="21"/>
      <c r="I62" s="358">
        <v>0.3333333333333333</v>
      </c>
      <c r="J62" s="359">
        <v>2</v>
      </c>
      <c r="K62" s="360">
        <v>5</v>
      </c>
      <c r="L62" s="89" t="s">
        <v>87</v>
      </c>
      <c r="M62" s="315">
        <v>11</v>
      </c>
      <c r="N62" s="41" t="s">
        <v>60</v>
      </c>
      <c r="O62" s="19"/>
      <c r="P62" s="358">
        <v>0.3333333333333333</v>
      </c>
      <c r="Q62" s="360">
        <v>1</v>
      </c>
      <c r="R62" s="360">
        <v>1</v>
      </c>
      <c r="S62" s="89" t="s">
        <v>85</v>
      </c>
      <c r="T62" s="315">
        <v>12</v>
      </c>
      <c r="U62" s="41" t="s">
        <v>60</v>
      </c>
      <c r="Z62" s="93" t="s">
        <v>189</v>
      </c>
      <c r="AA62" s="11"/>
      <c r="AB62" s="14"/>
      <c r="AC62" s="269"/>
      <c r="AD62" s="269"/>
    </row>
    <row r="63" spans="2:30" s="1" customFormat="1" ht="12.75">
      <c r="B63" s="358">
        <v>0.3333333333333333</v>
      </c>
      <c r="C63" s="360">
        <v>1</v>
      </c>
      <c r="D63" s="360">
        <v>1</v>
      </c>
      <c r="E63" s="89" t="s">
        <v>85</v>
      </c>
      <c r="F63" s="315">
        <v>12</v>
      </c>
      <c r="G63" s="41" t="s">
        <v>60</v>
      </c>
      <c r="H63" s="21"/>
      <c r="I63" s="358">
        <v>0.33888888888888885</v>
      </c>
      <c r="J63" s="359">
        <v>2</v>
      </c>
      <c r="K63" s="360">
        <v>6</v>
      </c>
      <c r="L63" s="89" t="s">
        <v>129</v>
      </c>
      <c r="M63" s="315">
        <v>9</v>
      </c>
      <c r="N63" s="41" t="s">
        <v>60</v>
      </c>
      <c r="O63" s="19"/>
      <c r="P63" s="358">
        <v>0.3333333333333333</v>
      </c>
      <c r="Q63" s="359">
        <v>2</v>
      </c>
      <c r="R63" s="360">
        <v>5</v>
      </c>
      <c r="S63" s="89" t="s">
        <v>87</v>
      </c>
      <c r="T63" s="315">
        <v>11</v>
      </c>
      <c r="U63" s="41" t="s">
        <v>60</v>
      </c>
      <c r="Z63" s="93" t="s">
        <v>187</v>
      </c>
      <c r="AA63" s="11"/>
      <c r="AB63" s="14"/>
      <c r="AC63" s="269"/>
      <c r="AD63" s="269"/>
    </row>
    <row r="64" spans="2:30" s="1" customFormat="1" ht="12.75">
      <c r="B64" s="358">
        <v>0.3333333333333333</v>
      </c>
      <c r="C64" s="360">
        <v>1</v>
      </c>
      <c r="D64" s="360">
        <v>1</v>
      </c>
      <c r="E64" s="362" t="s">
        <v>76</v>
      </c>
      <c r="F64" s="315">
        <v>12</v>
      </c>
      <c r="G64" s="41" t="s">
        <v>43</v>
      </c>
      <c r="H64" s="21"/>
      <c r="I64" s="358">
        <v>0.35000000000000003</v>
      </c>
      <c r="J64" s="360">
        <v>1</v>
      </c>
      <c r="K64" s="360">
        <v>4</v>
      </c>
      <c r="L64" s="89" t="s">
        <v>84</v>
      </c>
      <c r="M64" s="315">
        <v>9</v>
      </c>
      <c r="N64" s="41" t="s">
        <v>60</v>
      </c>
      <c r="O64" s="19"/>
      <c r="P64" s="358">
        <v>0.33888888888888885</v>
      </c>
      <c r="Q64" s="360">
        <v>1</v>
      </c>
      <c r="R64" s="360">
        <v>2</v>
      </c>
      <c r="S64" s="89" t="s">
        <v>144</v>
      </c>
      <c r="T64" s="315">
        <v>10</v>
      </c>
      <c r="U64" s="41" t="s">
        <v>68</v>
      </c>
      <c r="Z64" s="93" t="s">
        <v>187</v>
      </c>
      <c r="AA64" s="11"/>
      <c r="AB64" s="14"/>
      <c r="AC64" s="269"/>
      <c r="AD64" s="269"/>
    </row>
    <row r="65" spans="2:30" s="1" customFormat="1" ht="12.75">
      <c r="B65" s="358">
        <v>0.33888888888888885</v>
      </c>
      <c r="C65" s="360">
        <v>1</v>
      </c>
      <c r="D65" s="360">
        <v>2</v>
      </c>
      <c r="E65" s="361" t="s">
        <v>135</v>
      </c>
      <c r="F65" s="315">
        <v>12</v>
      </c>
      <c r="G65" s="41" t="s">
        <v>69</v>
      </c>
      <c r="H65" s="21"/>
      <c r="I65" s="358">
        <v>0.3444444444444445</v>
      </c>
      <c r="J65" s="360">
        <v>1</v>
      </c>
      <c r="K65" s="360">
        <v>3</v>
      </c>
      <c r="L65" s="89" t="s">
        <v>83</v>
      </c>
      <c r="M65" s="315">
        <v>12</v>
      </c>
      <c r="N65" s="41" t="s">
        <v>60</v>
      </c>
      <c r="O65" s="19"/>
      <c r="P65" s="358">
        <v>0.33888888888888885</v>
      </c>
      <c r="Q65" s="359">
        <v>2</v>
      </c>
      <c r="R65" s="360">
        <v>6</v>
      </c>
      <c r="S65" s="89" t="s">
        <v>129</v>
      </c>
      <c r="T65" s="315">
        <v>9</v>
      </c>
      <c r="U65" s="41" t="s">
        <v>60</v>
      </c>
      <c r="Z65" s="93" t="s">
        <v>200</v>
      </c>
      <c r="AA65" s="11"/>
      <c r="AB65" s="14"/>
      <c r="AC65" s="269"/>
      <c r="AD65" s="252"/>
    </row>
    <row r="66" spans="2:30" s="1" customFormat="1" ht="12.75">
      <c r="B66" s="358">
        <v>0.33888888888888885</v>
      </c>
      <c r="C66" s="360">
        <v>1</v>
      </c>
      <c r="D66" s="360">
        <v>2</v>
      </c>
      <c r="E66" s="89" t="s">
        <v>144</v>
      </c>
      <c r="F66" s="315">
        <v>10</v>
      </c>
      <c r="G66" s="41" t="s">
        <v>68</v>
      </c>
      <c r="H66" s="21"/>
      <c r="I66" s="358">
        <v>0.33888888888888885</v>
      </c>
      <c r="J66" s="360">
        <v>1</v>
      </c>
      <c r="K66" s="360">
        <v>2</v>
      </c>
      <c r="L66" s="89" t="s">
        <v>86</v>
      </c>
      <c r="M66" s="315">
        <v>12</v>
      </c>
      <c r="N66" s="41" t="s">
        <v>60</v>
      </c>
      <c r="O66" s="19"/>
      <c r="P66" s="358">
        <v>0.33888888888888885</v>
      </c>
      <c r="Q66" s="360">
        <v>1</v>
      </c>
      <c r="R66" s="360">
        <v>2</v>
      </c>
      <c r="S66" s="310" t="s">
        <v>77</v>
      </c>
      <c r="T66" s="315">
        <v>11</v>
      </c>
      <c r="U66" s="41" t="s">
        <v>48</v>
      </c>
      <c r="Z66" s="93" t="s">
        <v>188</v>
      </c>
      <c r="AA66" s="11"/>
      <c r="AB66" s="14"/>
      <c r="AC66" s="269"/>
      <c r="AD66" s="252"/>
    </row>
    <row r="67" spans="2:30" s="1" customFormat="1" ht="12.75">
      <c r="B67" s="358">
        <v>0.33888888888888885</v>
      </c>
      <c r="C67" s="360">
        <v>1</v>
      </c>
      <c r="D67" s="360">
        <v>2</v>
      </c>
      <c r="E67" s="89" t="s">
        <v>86</v>
      </c>
      <c r="F67" s="315">
        <v>12</v>
      </c>
      <c r="G67" s="41" t="s">
        <v>60</v>
      </c>
      <c r="H67" s="21"/>
      <c r="I67" s="358">
        <v>0.35000000000000003</v>
      </c>
      <c r="J67" s="360">
        <v>1</v>
      </c>
      <c r="K67" s="360">
        <v>4</v>
      </c>
      <c r="L67" s="89" t="s">
        <v>139</v>
      </c>
      <c r="M67" s="315">
        <v>11</v>
      </c>
      <c r="N67" s="41" t="s">
        <v>69</v>
      </c>
      <c r="O67" s="19"/>
      <c r="P67" s="358">
        <v>0.35000000000000003</v>
      </c>
      <c r="Q67" s="360">
        <v>1</v>
      </c>
      <c r="R67" s="360">
        <v>4</v>
      </c>
      <c r="S67" s="89" t="s">
        <v>84</v>
      </c>
      <c r="T67" s="315">
        <v>9</v>
      </c>
      <c r="U67" s="41" t="s">
        <v>60</v>
      </c>
      <c r="Z67" s="93" t="s">
        <v>181</v>
      </c>
      <c r="AA67" s="11"/>
      <c r="AB67" s="14"/>
      <c r="AC67" s="269"/>
      <c r="AD67" s="252"/>
    </row>
    <row r="68" spans="2:30" s="1" customFormat="1" ht="12.75">
      <c r="B68" s="358">
        <v>0.33888888888888885</v>
      </c>
      <c r="C68" s="360">
        <v>1</v>
      </c>
      <c r="D68" s="360">
        <v>2</v>
      </c>
      <c r="E68" s="310" t="s">
        <v>142</v>
      </c>
      <c r="F68" s="315">
        <v>11</v>
      </c>
      <c r="G68" s="41" t="s">
        <v>150</v>
      </c>
      <c r="H68" s="21"/>
      <c r="I68" s="358">
        <v>0.33888888888888885</v>
      </c>
      <c r="J68" s="360">
        <v>1</v>
      </c>
      <c r="K68" s="360">
        <v>2</v>
      </c>
      <c r="L68" s="361" t="s">
        <v>135</v>
      </c>
      <c r="M68" s="315">
        <v>12</v>
      </c>
      <c r="N68" s="41" t="s">
        <v>69</v>
      </c>
      <c r="O68" s="19"/>
      <c r="P68" s="358">
        <v>0.3444444444444445</v>
      </c>
      <c r="Q68" s="359">
        <v>2</v>
      </c>
      <c r="R68" s="360">
        <v>7</v>
      </c>
      <c r="S68" s="89" t="s">
        <v>149</v>
      </c>
      <c r="T68" s="315">
        <v>12</v>
      </c>
      <c r="U68" s="41" t="s">
        <v>74</v>
      </c>
      <c r="Z68" s="320" t="s">
        <v>204</v>
      </c>
      <c r="AA68" s="11"/>
      <c r="AB68" s="14"/>
      <c r="AC68" s="269"/>
      <c r="AD68" s="269"/>
    </row>
    <row r="69" spans="2:30" s="1" customFormat="1" ht="12.75">
      <c r="B69" s="358">
        <v>0.3444444444444445</v>
      </c>
      <c r="C69" s="360">
        <v>1</v>
      </c>
      <c r="D69" s="360">
        <v>3</v>
      </c>
      <c r="E69" s="89" t="s">
        <v>133</v>
      </c>
      <c r="F69" s="315">
        <v>9</v>
      </c>
      <c r="G69" s="41" t="s">
        <v>69</v>
      </c>
      <c r="H69" s="21"/>
      <c r="I69" s="358">
        <v>0.33888888888888885</v>
      </c>
      <c r="J69" s="359">
        <v>2</v>
      </c>
      <c r="K69" s="360">
        <v>6</v>
      </c>
      <c r="L69" s="89" t="s">
        <v>132</v>
      </c>
      <c r="M69" s="315">
        <v>9</v>
      </c>
      <c r="N69" s="41" t="s">
        <v>69</v>
      </c>
      <c r="O69" s="19"/>
      <c r="P69" s="358">
        <v>0.3444444444444445</v>
      </c>
      <c r="Q69" s="360">
        <v>1</v>
      </c>
      <c r="R69" s="360">
        <v>3</v>
      </c>
      <c r="S69" s="89" t="s">
        <v>130</v>
      </c>
      <c r="T69" s="315">
        <v>9</v>
      </c>
      <c r="U69" s="41" t="s">
        <v>68</v>
      </c>
      <c r="Z69" s="20" t="s">
        <v>191</v>
      </c>
      <c r="AA69" s="11"/>
      <c r="AB69" s="14"/>
      <c r="AC69" s="269"/>
      <c r="AD69" s="269"/>
    </row>
    <row r="70" spans="2:30" s="1" customFormat="1" ht="12.75">
      <c r="B70" s="358">
        <v>0.3444444444444445</v>
      </c>
      <c r="C70" s="360">
        <v>1</v>
      </c>
      <c r="D70" s="360">
        <v>3</v>
      </c>
      <c r="E70" s="89" t="s">
        <v>130</v>
      </c>
      <c r="F70" s="315">
        <v>9</v>
      </c>
      <c r="G70" s="41" t="s">
        <v>68</v>
      </c>
      <c r="H70" s="21"/>
      <c r="I70" s="358">
        <v>0.3333333333333333</v>
      </c>
      <c r="J70" s="360">
        <v>1</v>
      </c>
      <c r="K70" s="360">
        <v>1</v>
      </c>
      <c r="L70" s="89" t="s">
        <v>147</v>
      </c>
      <c r="M70" s="315">
        <v>10</v>
      </c>
      <c r="N70" s="41" t="s">
        <v>69</v>
      </c>
      <c r="O70" s="19"/>
      <c r="P70" s="358">
        <v>0.3333333333333333</v>
      </c>
      <c r="Q70" s="360">
        <v>1</v>
      </c>
      <c r="R70" s="360">
        <v>1</v>
      </c>
      <c r="S70" s="310" t="s">
        <v>142</v>
      </c>
      <c r="T70" s="315">
        <v>11</v>
      </c>
      <c r="U70" s="41" t="s">
        <v>150</v>
      </c>
      <c r="Z70" s="320" t="s">
        <v>208</v>
      </c>
      <c r="AA70" s="11"/>
      <c r="AB70" s="14"/>
      <c r="AC70" s="269"/>
      <c r="AD70" s="269"/>
    </row>
    <row r="71" spans="2:30" s="1" customFormat="1" ht="12.75">
      <c r="B71" s="358">
        <v>0.3444444444444445</v>
      </c>
      <c r="C71" s="360">
        <v>1</v>
      </c>
      <c r="D71" s="360">
        <v>3</v>
      </c>
      <c r="E71" s="89" t="s">
        <v>83</v>
      </c>
      <c r="F71" s="315">
        <v>12</v>
      </c>
      <c r="G71" s="41" t="s">
        <v>60</v>
      </c>
      <c r="H71" s="21"/>
      <c r="I71" s="358">
        <v>0.3444444444444445</v>
      </c>
      <c r="J71" s="360">
        <v>1</v>
      </c>
      <c r="K71" s="360">
        <v>3</v>
      </c>
      <c r="L71" s="89" t="s">
        <v>133</v>
      </c>
      <c r="M71" s="315">
        <v>9</v>
      </c>
      <c r="N71" s="41" t="s">
        <v>69</v>
      </c>
      <c r="O71" s="19"/>
      <c r="P71" s="358">
        <v>0.35000000000000003</v>
      </c>
      <c r="Q71" s="360">
        <v>1</v>
      </c>
      <c r="R71" s="360">
        <v>4</v>
      </c>
      <c r="S71" s="89" t="s">
        <v>139</v>
      </c>
      <c r="T71" s="315">
        <v>11</v>
      </c>
      <c r="U71" s="41" t="s">
        <v>69</v>
      </c>
      <c r="Z71" s="320" t="s">
        <v>186</v>
      </c>
      <c r="AA71" s="11"/>
      <c r="AB71" s="14"/>
      <c r="AC71" s="269"/>
      <c r="AD71" s="252"/>
    </row>
    <row r="72" spans="2:30" s="1" customFormat="1" ht="12.75">
      <c r="B72" s="358">
        <v>0.3444444444444445</v>
      </c>
      <c r="C72" s="360">
        <v>1</v>
      </c>
      <c r="D72" s="360">
        <v>3</v>
      </c>
      <c r="E72" s="310" t="s">
        <v>77</v>
      </c>
      <c r="F72" s="315">
        <v>11</v>
      </c>
      <c r="G72" s="41" t="s">
        <v>48</v>
      </c>
      <c r="H72" s="21"/>
      <c r="I72" s="358">
        <v>0.3333333333333333</v>
      </c>
      <c r="J72" s="359">
        <v>2</v>
      </c>
      <c r="K72" s="360">
        <v>5</v>
      </c>
      <c r="L72" s="89" t="s">
        <v>136</v>
      </c>
      <c r="M72" s="315">
        <v>12</v>
      </c>
      <c r="N72" s="41" t="s">
        <v>69</v>
      </c>
      <c r="O72" s="19"/>
      <c r="P72" s="358">
        <v>0.33888888888888885</v>
      </c>
      <c r="Q72" s="360">
        <v>1</v>
      </c>
      <c r="R72" s="360">
        <v>2</v>
      </c>
      <c r="S72" s="361" t="s">
        <v>135</v>
      </c>
      <c r="T72" s="315">
        <v>12</v>
      </c>
      <c r="U72" s="41" t="s">
        <v>69</v>
      </c>
      <c r="Z72" s="93" t="s">
        <v>190</v>
      </c>
      <c r="AA72" s="11"/>
      <c r="AB72" s="14"/>
      <c r="AC72" s="269"/>
      <c r="AD72" s="269"/>
    </row>
    <row r="73" spans="2:30" s="1" customFormat="1" ht="12.75">
      <c r="B73" s="358">
        <v>0.35000000000000003</v>
      </c>
      <c r="C73" s="360">
        <v>1</v>
      </c>
      <c r="D73" s="360">
        <v>4</v>
      </c>
      <c r="E73" s="89" t="s">
        <v>139</v>
      </c>
      <c r="F73" s="315">
        <v>11</v>
      </c>
      <c r="G73" s="41" t="s">
        <v>69</v>
      </c>
      <c r="H73" s="21"/>
      <c r="I73" s="358">
        <v>0.3444444444444445</v>
      </c>
      <c r="J73" s="360">
        <v>1</v>
      </c>
      <c r="K73" s="360">
        <v>3</v>
      </c>
      <c r="L73" s="362" t="s">
        <v>76</v>
      </c>
      <c r="M73" s="315">
        <v>12</v>
      </c>
      <c r="N73" s="41" t="s">
        <v>43</v>
      </c>
      <c r="O73" s="19"/>
      <c r="P73" s="358">
        <v>0.3444444444444445</v>
      </c>
      <c r="Q73" s="359">
        <v>2</v>
      </c>
      <c r="R73" s="360">
        <v>7</v>
      </c>
      <c r="S73" s="310" t="s">
        <v>137</v>
      </c>
      <c r="T73" s="315">
        <v>12</v>
      </c>
      <c r="U73" s="41" t="s">
        <v>71</v>
      </c>
      <c r="Z73" s="320" t="s">
        <v>184</v>
      </c>
      <c r="AA73" s="11"/>
      <c r="AB73" s="14"/>
      <c r="AC73" s="269"/>
      <c r="AD73" s="269"/>
    </row>
    <row r="74" spans="2:30" s="1" customFormat="1" ht="12.75">
      <c r="B74" s="358">
        <v>0.35000000000000003</v>
      </c>
      <c r="C74" s="360">
        <v>1</v>
      </c>
      <c r="D74" s="360">
        <v>4</v>
      </c>
      <c r="E74" s="89" t="s">
        <v>138</v>
      </c>
      <c r="F74" s="315">
        <v>11</v>
      </c>
      <c r="G74" s="41" t="s">
        <v>68</v>
      </c>
      <c r="H74" s="21"/>
      <c r="I74" s="358">
        <v>0.3333333333333333</v>
      </c>
      <c r="J74" s="360">
        <v>1</v>
      </c>
      <c r="K74" s="360">
        <v>1</v>
      </c>
      <c r="L74" s="310" t="s">
        <v>142</v>
      </c>
      <c r="M74" s="315">
        <v>11</v>
      </c>
      <c r="N74" s="41" t="s">
        <v>150</v>
      </c>
      <c r="O74" s="19"/>
      <c r="P74" s="358">
        <v>0.33888888888888885</v>
      </c>
      <c r="Q74" s="359">
        <v>2</v>
      </c>
      <c r="R74" s="360">
        <v>6</v>
      </c>
      <c r="S74" s="89" t="s">
        <v>132</v>
      </c>
      <c r="T74" s="315">
        <v>9</v>
      </c>
      <c r="U74" s="41" t="s">
        <v>69</v>
      </c>
      <c r="Z74" s="93" t="s">
        <v>182</v>
      </c>
      <c r="AA74" s="11"/>
      <c r="AB74" s="14"/>
      <c r="AC74" s="269"/>
      <c r="AD74" s="252"/>
    </row>
    <row r="75" spans="2:30" s="1" customFormat="1" ht="12.75">
      <c r="B75" s="358">
        <v>0.35000000000000003</v>
      </c>
      <c r="C75" s="360">
        <v>1</v>
      </c>
      <c r="D75" s="360">
        <v>4</v>
      </c>
      <c r="E75" s="89" t="s">
        <v>84</v>
      </c>
      <c r="F75" s="315">
        <v>9</v>
      </c>
      <c r="G75" s="41" t="s">
        <v>60</v>
      </c>
      <c r="H75" s="21"/>
      <c r="I75" s="358">
        <v>0.33888888888888885</v>
      </c>
      <c r="J75" s="359">
        <v>2</v>
      </c>
      <c r="K75" s="360">
        <v>6</v>
      </c>
      <c r="L75" s="310" t="s">
        <v>134</v>
      </c>
      <c r="M75" s="315">
        <v>9</v>
      </c>
      <c r="N75" s="41" t="s">
        <v>150</v>
      </c>
      <c r="O75" s="19"/>
      <c r="P75" s="358">
        <v>0.33888888888888885</v>
      </c>
      <c r="Q75" s="359">
        <v>2</v>
      </c>
      <c r="R75" s="360">
        <v>6</v>
      </c>
      <c r="S75" s="310" t="s">
        <v>134</v>
      </c>
      <c r="T75" s="315">
        <v>9</v>
      </c>
      <c r="U75" s="41" t="s">
        <v>150</v>
      </c>
      <c r="Z75" s="93" t="s">
        <v>182</v>
      </c>
      <c r="AA75" s="11"/>
      <c r="AB75" s="14"/>
      <c r="AC75" s="269"/>
      <c r="AD75" s="269"/>
    </row>
    <row r="76" spans="2:30" s="1" customFormat="1" ht="12.75">
      <c r="B76" s="358">
        <v>0.35000000000000003</v>
      </c>
      <c r="C76" s="360">
        <v>1</v>
      </c>
      <c r="D76" s="360">
        <v>4</v>
      </c>
      <c r="E76" s="310" t="s">
        <v>148</v>
      </c>
      <c r="F76" s="315">
        <v>10</v>
      </c>
      <c r="G76" s="41" t="s">
        <v>74</v>
      </c>
      <c r="H76" s="21"/>
      <c r="I76" s="358">
        <v>0.3444444444444445</v>
      </c>
      <c r="J76" s="359">
        <v>2</v>
      </c>
      <c r="K76" s="360">
        <v>7</v>
      </c>
      <c r="L76" s="89" t="s">
        <v>149</v>
      </c>
      <c r="M76" s="315">
        <v>12</v>
      </c>
      <c r="N76" s="41" t="s">
        <v>74</v>
      </c>
      <c r="O76" s="19"/>
      <c r="P76" s="358">
        <v>0.3444444444444445</v>
      </c>
      <c r="Q76" s="360">
        <v>1</v>
      </c>
      <c r="R76" s="360">
        <v>3</v>
      </c>
      <c r="S76" s="362" t="s">
        <v>76</v>
      </c>
      <c r="T76" s="315">
        <v>12</v>
      </c>
      <c r="U76" s="41" t="s">
        <v>43</v>
      </c>
      <c r="X76" s="93"/>
      <c r="Z76" s="93" t="s">
        <v>192</v>
      </c>
      <c r="AA76" s="11"/>
      <c r="AB76" s="14"/>
      <c r="AC76" s="269"/>
      <c r="AD76" s="269"/>
    </row>
    <row r="77" spans="2:30" s="1" customFormat="1" ht="12.75">
      <c r="B77" s="358">
        <v>0.3333333333333333</v>
      </c>
      <c r="C77" s="359">
        <v>2</v>
      </c>
      <c r="D77" s="360">
        <v>5</v>
      </c>
      <c r="E77" s="89" t="s">
        <v>136</v>
      </c>
      <c r="F77" s="315">
        <v>12</v>
      </c>
      <c r="G77" s="41" t="s">
        <v>69</v>
      </c>
      <c r="H77" s="21"/>
      <c r="I77" s="358">
        <v>0.35000000000000003</v>
      </c>
      <c r="J77" s="360">
        <v>1</v>
      </c>
      <c r="K77" s="360">
        <v>4</v>
      </c>
      <c r="L77" s="310" t="s">
        <v>148</v>
      </c>
      <c r="M77" s="315">
        <v>10</v>
      </c>
      <c r="N77" s="41" t="s">
        <v>74</v>
      </c>
      <c r="O77" s="19"/>
      <c r="P77" s="358">
        <v>0.3444444444444445</v>
      </c>
      <c r="Q77" s="359">
        <v>2</v>
      </c>
      <c r="R77" s="360">
        <v>7</v>
      </c>
      <c r="S77" s="89" t="s">
        <v>80</v>
      </c>
      <c r="T77" s="315">
        <v>9</v>
      </c>
      <c r="U77" s="41" t="s">
        <v>53</v>
      </c>
      <c r="Z77" s="320" t="s">
        <v>195</v>
      </c>
      <c r="AA77" s="11"/>
      <c r="AB77" s="14"/>
      <c r="AC77" s="269"/>
      <c r="AD77" s="252"/>
    </row>
    <row r="78" spans="2:30" s="1" customFormat="1" ht="12.75">
      <c r="B78" s="358">
        <v>0.3333333333333333</v>
      </c>
      <c r="C78" s="359">
        <v>2</v>
      </c>
      <c r="D78" s="360">
        <v>5</v>
      </c>
      <c r="E78" s="89" t="s">
        <v>146</v>
      </c>
      <c r="F78" s="315">
        <v>10</v>
      </c>
      <c r="G78" s="41" t="s">
        <v>68</v>
      </c>
      <c r="H78" s="21"/>
      <c r="I78" s="358">
        <v>0.3444444444444445</v>
      </c>
      <c r="J78" s="359">
        <v>2</v>
      </c>
      <c r="K78" s="360">
        <v>7</v>
      </c>
      <c r="L78" s="310" t="s">
        <v>137</v>
      </c>
      <c r="M78" s="315">
        <v>12</v>
      </c>
      <c r="N78" s="41" t="s">
        <v>71</v>
      </c>
      <c r="O78" s="19"/>
      <c r="P78" s="358">
        <v>0.3333333333333333</v>
      </c>
      <c r="Q78" s="360">
        <v>1</v>
      </c>
      <c r="R78" s="360">
        <v>1</v>
      </c>
      <c r="S78" s="89" t="s">
        <v>147</v>
      </c>
      <c r="T78" s="315">
        <v>10</v>
      </c>
      <c r="U78" s="41" t="s">
        <v>69</v>
      </c>
      <c r="Z78" s="93" t="s">
        <v>193</v>
      </c>
      <c r="AA78" s="11"/>
      <c r="AB78" s="14"/>
      <c r="AC78" s="269"/>
      <c r="AD78" s="252"/>
    </row>
    <row r="79" spans="2:30" s="1" customFormat="1" ht="12.75">
      <c r="B79" s="358">
        <v>0.3333333333333333</v>
      </c>
      <c r="C79" s="359">
        <v>2</v>
      </c>
      <c r="D79" s="360">
        <v>5</v>
      </c>
      <c r="E79" s="89" t="s">
        <v>87</v>
      </c>
      <c r="F79" s="315">
        <v>11</v>
      </c>
      <c r="G79" s="41" t="s">
        <v>60</v>
      </c>
      <c r="H79" s="21"/>
      <c r="I79" s="358">
        <v>0.35000000000000003</v>
      </c>
      <c r="J79" s="360">
        <v>1</v>
      </c>
      <c r="K79" s="360">
        <v>4</v>
      </c>
      <c r="L79" s="89" t="s">
        <v>138</v>
      </c>
      <c r="M79" s="315">
        <v>11</v>
      </c>
      <c r="N79" s="41" t="s">
        <v>68</v>
      </c>
      <c r="O79" s="19"/>
      <c r="P79" s="358">
        <v>0.3333333333333333</v>
      </c>
      <c r="Q79" s="360">
        <v>1</v>
      </c>
      <c r="R79" s="360">
        <v>1</v>
      </c>
      <c r="S79" s="89" t="s">
        <v>145</v>
      </c>
      <c r="T79" s="315">
        <v>10</v>
      </c>
      <c r="U79" s="41" t="s">
        <v>68</v>
      </c>
      <c r="Z79" s="93" t="s">
        <v>194</v>
      </c>
      <c r="AA79" s="11"/>
      <c r="AB79" s="14"/>
      <c r="AC79" s="269"/>
      <c r="AD79" s="252"/>
    </row>
    <row r="80" spans="2:30" s="1" customFormat="1" ht="12.75">
      <c r="B80" s="358">
        <v>0.33888888888888885</v>
      </c>
      <c r="C80" s="359">
        <v>2</v>
      </c>
      <c r="D80" s="360">
        <v>6</v>
      </c>
      <c r="E80" s="89" t="s">
        <v>132</v>
      </c>
      <c r="F80" s="315">
        <v>9</v>
      </c>
      <c r="G80" s="41" t="s">
        <v>69</v>
      </c>
      <c r="H80" s="21"/>
      <c r="I80" s="358">
        <v>0.33888888888888885</v>
      </c>
      <c r="J80" s="360">
        <v>1</v>
      </c>
      <c r="K80" s="360">
        <v>2</v>
      </c>
      <c r="L80" s="89" t="s">
        <v>144</v>
      </c>
      <c r="M80" s="315">
        <v>10</v>
      </c>
      <c r="N80" s="41" t="s">
        <v>68</v>
      </c>
      <c r="O80" s="19"/>
      <c r="P80" s="358">
        <v>0.33888888888888885</v>
      </c>
      <c r="Q80" s="359">
        <v>2</v>
      </c>
      <c r="R80" s="360">
        <v>6</v>
      </c>
      <c r="S80" s="89" t="s">
        <v>131</v>
      </c>
      <c r="T80" s="315">
        <v>9</v>
      </c>
      <c r="U80" s="41" t="s">
        <v>68</v>
      </c>
      <c r="X80" s="93"/>
      <c r="Z80" s="320" t="s">
        <v>198</v>
      </c>
      <c r="AA80" s="11"/>
      <c r="AB80" s="14"/>
      <c r="AC80" s="269"/>
      <c r="AD80" s="269"/>
    </row>
    <row r="81" spans="2:30" s="1" customFormat="1" ht="12.75">
      <c r="B81" s="358">
        <v>0.33888888888888885</v>
      </c>
      <c r="C81" s="359">
        <v>2</v>
      </c>
      <c r="D81" s="360">
        <v>6</v>
      </c>
      <c r="E81" s="89" t="s">
        <v>131</v>
      </c>
      <c r="F81" s="315">
        <v>9</v>
      </c>
      <c r="G81" s="41" t="s">
        <v>68</v>
      </c>
      <c r="H81" s="21"/>
      <c r="I81" s="358">
        <v>0.3444444444444445</v>
      </c>
      <c r="J81" s="360">
        <v>1</v>
      </c>
      <c r="K81" s="360">
        <v>3</v>
      </c>
      <c r="L81" s="89" t="s">
        <v>130</v>
      </c>
      <c r="M81" s="315">
        <v>9</v>
      </c>
      <c r="N81" s="41" t="s">
        <v>68</v>
      </c>
      <c r="O81" s="19"/>
      <c r="P81" s="358">
        <v>0.3444444444444445</v>
      </c>
      <c r="Q81" s="360">
        <v>1</v>
      </c>
      <c r="R81" s="360">
        <v>3</v>
      </c>
      <c r="S81" s="89" t="s">
        <v>83</v>
      </c>
      <c r="T81" s="315">
        <v>12</v>
      </c>
      <c r="U81" s="41" t="s">
        <v>60</v>
      </c>
      <c r="Z81" s="320" t="s">
        <v>185</v>
      </c>
      <c r="AA81" s="11"/>
      <c r="AB81" s="14"/>
      <c r="AC81" s="269"/>
      <c r="AD81" s="269"/>
    </row>
    <row r="82" spans="2:30" s="1" customFormat="1" ht="12.75">
      <c r="B82" s="358">
        <v>0.33888888888888885</v>
      </c>
      <c r="C82" s="359">
        <v>2</v>
      </c>
      <c r="D82" s="360">
        <v>6</v>
      </c>
      <c r="E82" s="89" t="s">
        <v>129</v>
      </c>
      <c r="F82" s="315">
        <v>9</v>
      </c>
      <c r="G82" s="41" t="s">
        <v>60</v>
      </c>
      <c r="H82" s="21"/>
      <c r="I82" s="358">
        <v>0.3333333333333333</v>
      </c>
      <c r="J82" s="360">
        <v>1</v>
      </c>
      <c r="K82" s="360">
        <v>1</v>
      </c>
      <c r="L82" s="89" t="s">
        <v>145</v>
      </c>
      <c r="M82" s="315">
        <v>10</v>
      </c>
      <c r="N82" s="41" t="s">
        <v>68</v>
      </c>
      <c r="O82" s="19"/>
      <c r="P82" s="358">
        <v>0.3333333333333333</v>
      </c>
      <c r="Q82" s="359">
        <v>2</v>
      </c>
      <c r="R82" s="360">
        <v>5</v>
      </c>
      <c r="S82" s="89" t="s">
        <v>146</v>
      </c>
      <c r="T82" s="315">
        <v>10</v>
      </c>
      <c r="U82" s="41" t="s">
        <v>68</v>
      </c>
      <c r="Z82" s="93" t="s">
        <v>202</v>
      </c>
      <c r="AA82" s="11"/>
      <c r="AB82" s="14"/>
      <c r="AC82" s="269"/>
      <c r="AD82" s="269"/>
    </row>
    <row r="83" spans="2:30" s="1" customFormat="1" ht="12.75">
      <c r="B83" s="358">
        <v>0.33888888888888885</v>
      </c>
      <c r="C83" s="359">
        <v>2</v>
      </c>
      <c r="D83" s="360">
        <v>6</v>
      </c>
      <c r="E83" s="310" t="s">
        <v>134</v>
      </c>
      <c r="F83" s="315">
        <v>9</v>
      </c>
      <c r="G83" s="41" t="s">
        <v>150</v>
      </c>
      <c r="H83" s="21"/>
      <c r="I83" s="358">
        <v>0.33888888888888885</v>
      </c>
      <c r="J83" s="359">
        <v>2</v>
      </c>
      <c r="K83" s="360">
        <v>6</v>
      </c>
      <c r="L83" s="89" t="s">
        <v>131</v>
      </c>
      <c r="M83" s="315">
        <v>9</v>
      </c>
      <c r="N83" s="41" t="s">
        <v>68</v>
      </c>
      <c r="O83" s="19"/>
      <c r="P83" s="358">
        <v>0.3444444444444445</v>
      </c>
      <c r="Q83" s="360">
        <v>1</v>
      </c>
      <c r="R83" s="360">
        <v>3</v>
      </c>
      <c r="S83" s="89" t="s">
        <v>133</v>
      </c>
      <c r="T83" s="315">
        <v>9</v>
      </c>
      <c r="U83" s="41" t="s">
        <v>69</v>
      </c>
      <c r="Z83" s="320" t="s">
        <v>197</v>
      </c>
      <c r="AA83" s="11"/>
      <c r="AB83" s="14"/>
      <c r="AC83" s="269"/>
      <c r="AD83" s="269"/>
    </row>
    <row r="84" spans="2:30" s="1" customFormat="1" ht="12.75">
      <c r="B84" s="358">
        <v>0.3444444444444445</v>
      </c>
      <c r="C84" s="359">
        <v>2</v>
      </c>
      <c r="D84" s="360">
        <v>7</v>
      </c>
      <c r="E84" s="89" t="s">
        <v>80</v>
      </c>
      <c r="F84" s="315">
        <v>9</v>
      </c>
      <c r="G84" s="41" t="s">
        <v>53</v>
      </c>
      <c r="H84" s="21"/>
      <c r="I84" s="358">
        <v>0.3333333333333333</v>
      </c>
      <c r="J84" s="359">
        <v>2</v>
      </c>
      <c r="K84" s="360">
        <v>5</v>
      </c>
      <c r="L84" s="89" t="s">
        <v>146</v>
      </c>
      <c r="M84" s="315">
        <v>10</v>
      </c>
      <c r="N84" s="41" t="s">
        <v>68</v>
      </c>
      <c r="O84" s="19"/>
      <c r="P84" s="358">
        <v>0.3333333333333333</v>
      </c>
      <c r="Q84" s="359">
        <v>2</v>
      </c>
      <c r="R84" s="360">
        <v>5</v>
      </c>
      <c r="S84" s="89" t="s">
        <v>136</v>
      </c>
      <c r="T84" s="315">
        <v>12</v>
      </c>
      <c r="U84" s="41" t="s">
        <v>69</v>
      </c>
      <c r="Z84" s="93" t="s">
        <v>201</v>
      </c>
      <c r="AA84" s="11"/>
      <c r="AB84" s="14"/>
      <c r="AC84" s="269"/>
      <c r="AD84" s="269"/>
    </row>
    <row r="85" spans="2:30" s="1" customFormat="1" ht="12.75">
      <c r="B85" s="358">
        <v>0.3444444444444445</v>
      </c>
      <c r="C85" s="359">
        <v>2</v>
      </c>
      <c r="D85" s="360">
        <v>7</v>
      </c>
      <c r="E85" s="89" t="s">
        <v>81</v>
      </c>
      <c r="F85" s="315">
        <v>11</v>
      </c>
      <c r="G85" s="41" t="s">
        <v>57</v>
      </c>
      <c r="H85" s="21"/>
      <c r="I85" s="358">
        <v>0.33888888888888885</v>
      </c>
      <c r="J85" s="360">
        <v>1</v>
      </c>
      <c r="K85" s="360">
        <v>2</v>
      </c>
      <c r="L85" s="310" t="s">
        <v>77</v>
      </c>
      <c r="M85" s="315">
        <v>11</v>
      </c>
      <c r="N85" s="41" t="s">
        <v>48</v>
      </c>
      <c r="O85" s="19"/>
      <c r="P85" s="358">
        <v>0.35000000000000003</v>
      </c>
      <c r="Q85" s="360">
        <v>1</v>
      </c>
      <c r="R85" s="360">
        <v>4</v>
      </c>
      <c r="S85" s="310" t="s">
        <v>148</v>
      </c>
      <c r="T85" s="315">
        <v>10</v>
      </c>
      <c r="U85" s="41" t="s">
        <v>74</v>
      </c>
      <c r="Z85" s="320" t="s">
        <v>199</v>
      </c>
      <c r="AA85" s="11"/>
      <c r="AB85" s="14"/>
      <c r="AC85" s="269"/>
      <c r="AD85" s="252"/>
    </row>
    <row r="86" spans="2:30" s="1" customFormat="1" ht="12.75">
      <c r="B86" s="358">
        <v>0.3444444444444445</v>
      </c>
      <c r="C86" s="359">
        <v>2</v>
      </c>
      <c r="D86" s="360">
        <v>7</v>
      </c>
      <c r="E86" s="89" t="s">
        <v>149</v>
      </c>
      <c r="F86" s="315">
        <v>12</v>
      </c>
      <c r="G86" s="41" t="s">
        <v>74</v>
      </c>
      <c r="H86" s="269"/>
      <c r="I86" s="358">
        <v>0.3444444444444445</v>
      </c>
      <c r="J86" s="359">
        <v>2</v>
      </c>
      <c r="K86" s="360">
        <v>7</v>
      </c>
      <c r="L86" s="89" t="s">
        <v>80</v>
      </c>
      <c r="M86" s="315">
        <v>9</v>
      </c>
      <c r="N86" s="41" t="s">
        <v>53</v>
      </c>
      <c r="O86" s="269"/>
      <c r="P86" s="358">
        <v>0.33888888888888885</v>
      </c>
      <c r="Q86" s="360">
        <v>1</v>
      </c>
      <c r="R86" s="360">
        <v>2</v>
      </c>
      <c r="S86" s="89" t="s">
        <v>86</v>
      </c>
      <c r="T86" s="315">
        <v>12</v>
      </c>
      <c r="U86" s="41" t="s">
        <v>60</v>
      </c>
      <c r="Z86" s="320" t="s">
        <v>196</v>
      </c>
      <c r="AA86" s="11"/>
      <c r="AB86" s="14"/>
      <c r="AC86" s="269"/>
      <c r="AD86" s="269"/>
    </row>
    <row r="87" spans="2:30" s="1" customFormat="1" ht="12.75">
      <c r="B87" s="358">
        <v>0.3444444444444445</v>
      </c>
      <c r="C87" s="359">
        <v>2</v>
      </c>
      <c r="D87" s="360">
        <v>7</v>
      </c>
      <c r="E87" s="310" t="s">
        <v>137</v>
      </c>
      <c r="F87" s="315">
        <v>12</v>
      </c>
      <c r="G87" s="41" t="s">
        <v>71</v>
      </c>
      <c r="H87" s="269"/>
      <c r="I87" s="358">
        <v>0.3444444444444445</v>
      </c>
      <c r="J87" s="359">
        <v>2</v>
      </c>
      <c r="K87" s="360">
        <v>7</v>
      </c>
      <c r="L87" s="89" t="s">
        <v>81</v>
      </c>
      <c r="M87" s="315">
        <v>11</v>
      </c>
      <c r="N87" s="41" t="s">
        <v>57</v>
      </c>
      <c r="O87" s="269"/>
      <c r="P87" s="358">
        <v>0.3444444444444445</v>
      </c>
      <c r="Q87" s="359">
        <v>2</v>
      </c>
      <c r="R87" s="360">
        <v>7</v>
      </c>
      <c r="S87" s="89" t="s">
        <v>81</v>
      </c>
      <c r="T87" s="315">
        <v>11</v>
      </c>
      <c r="U87" s="41" t="s">
        <v>57</v>
      </c>
      <c r="Z87" s="320" t="s">
        <v>206</v>
      </c>
      <c r="AA87" s="11"/>
      <c r="AB87" s="14"/>
      <c r="AC87" s="269"/>
      <c r="AD87" s="269"/>
    </row>
    <row r="88" spans="24:30" s="1" customFormat="1" ht="12.75">
      <c r="X88" s="93"/>
      <c r="Z88" s="14"/>
      <c r="AA88" s="11"/>
      <c r="AB88" s="14"/>
      <c r="AC88" s="269"/>
      <c r="AD88" s="269"/>
    </row>
    <row r="89" spans="26:30" s="1" customFormat="1" ht="12.75">
      <c r="Z89" s="14"/>
      <c r="AA89" s="11"/>
      <c r="AB89" s="14"/>
      <c r="AC89" s="269"/>
      <c r="AD89" s="252"/>
    </row>
    <row r="90" spans="26:30" s="1" customFormat="1" ht="12.75">
      <c r="Z90" s="14"/>
      <c r="AA90" s="11"/>
      <c r="AB90" s="14"/>
      <c r="AC90" s="269"/>
      <c r="AD90" s="252"/>
    </row>
    <row r="91" s="1" customFormat="1" ht="12.75">
      <c r="X91" s="305"/>
    </row>
    <row r="92" spans="2:24" s="1" customFormat="1" ht="12.75">
      <c r="B92" s="363"/>
      <c r="C92" s="364"/>
      <c r="D92" s="364"/>
      <c r="E92" s="336"/>
      <c r="F92" s="252"/>
      <c r="G92" s="336"/>
      <c r="X92" s="305"/>
    </row>
    <row r="93" spans="2:24" s="1" customFormat="1" ht="12.75">
      <c r="B93" s="363"/>
      <c r="C93" s="364"/>
      <c r="D93" s="364"/>
      <c r="E93" s="365"/>
      <c r="F93" s="252"/>
      <c r="G93" s="336"/>
      <c r="X93" s="305"/>
    </row>
    <row r="94" spans="2:24" s="1" customFormat="1" ht="12.75">
      <c r="B94" s="363"/>
      <c r="C94" s="364"/>
      <c r="D94" s="364"/>
      <c r="E94" s="336"/>
      <c r="F94" s="252"/>
      <c r="G94" s="336"/>
      <c r="X94" s="305"/>
    </row>
    <row r="95" spans="2:24" s="1" customFormat="1" ht="12.75">
      <c r="B95" s="363"/>
      <c r="C95" s="364"/>
      <c r="D95" s="364"/>
      <c r="E95" s="336"/>
      <c r="F95" s="252"/>
      <c r="G95" s="336"/>
      <c r="X95" s="305"/>
    </row>
    <row r="96" spans="2:24" s="1" customFormat="1" ht="12.75">
      <c r="B96" s="363"/>
      <c r="C96" s="366"/>
      <c r="D96" s="364"/>
      <c r="E96" s="336"/>
      <c r="F96" s="252"/>
      <c r="G96" s="336"/>
      <c r="X96" s="305"/>
    </row>
    <row r="97" spans="2:24" s="1" customFormat="1" ht="12.75">
      <c r="B97" s="363"/>
      <c r="C97" s="366"/>
      <c r="D97" s="364"/>
      <c r="E97" s="336"/>
      <c r="F97" s="252"/>
      <c r="G97" s="336"/>
      <c r="X97" s="305"/>
    </row>
    <row r="98" spans="2:24" s="1" customFormat="1" ht="12.75">
      <c r="B98" s="363"/>
      <c r="C98" s="366"/>
      <c r="D98" s="364"/>
      <c r="E98" s="336"/>
      <c r="F98" s="252"/>
      <c r="G98" s="336"/>
      <c r="X98" s="305"/>
    </row>
    <row r="99" spans="2:24" s="1" customFormat="1" ht="12.75">
      <c r="B99" s="363"/>
      <c r="C99" s="364"/>
      <c r="D99" s="364"/>
      <c r="E99" s="336"/>
      <c r="F99" s="252"/>
      <c r="G99" s="336"/>
      <c r="X99" s="305"/>
    </row>
    <row r="100" spans="2:24" s="1" customFormat="1" ht="12.75">
      <c r="B100" s="363"/>
      <c r="C100" s="364"/>
      <c r="D100" s="364"/>
      <c r="E100" s="336"/>
      <c r="F100" s="252"/>
      <c r="G100" s="336"/>
      <c r="X100" s="305"/>
    </row>
    <row r="101" spans="2:24" s="1" customFormat="1" ht="12.75">
      <c r="B101" s="363"/>
      <c r="C101" s="364"/>
      <c r="D101" s="364"/>
      <c r="E101" s="336"/>
      <c r="F101" s="252"/>
      <c r="G101" s="336"/>
      <c r="X101" s="305"/>
    </row>
    <row r="102" spans="2:24" s="1" customFormat="1" ht="12.75">
      <c r="B102" s="363"/>
      <c r="C102" s="364"/>
      <c r="D102" s="364"/>
      <c r="E102" s="336"/>
      <c r="F102" s="252"/>
      <c r="G102" s="336"/>
      <c r="X102" s="305"/>
    </row>
    <row r="103" spans="2:24" s="1" customFormat="1" ht="12.75">
      <c r="B103" s="363"/>
      <c r="C103" s="366"/>
      <c r="D103" s="364"/>
      <c r="E103" s="336"/>
      <c r="F103" s="252"/>
      <c r="G103" s="336"/>
      <c r="X103" s="305"/>
    </row>
    <row r="104" spans="2:24" s="1" customFormat="1" ht="12.75">
      <c r="B104" s="363"/>
      <c r="C104" s="366"/>
      <c r="D104" s="364"/>
      <c r="E104" s="336"/>
      <c r="F104" s="252"/>
      <c r="G104" s="336"/>
      <c r="X104" s="305"/>
    </row>
    <row r="105" spans="2:24" s="1" customFormat="1" ht="12.75">
      <c r="B105" s="363"/>
      <c r="C105" s="366"/>
      <c r="D105" s="364"/>
      <c r="E105" s="336"/>
      <c r="F105" s="252"/>
      <c r="G105" s="336"/>
      <c r="X105" s="305"/>
    </row>
    <row r="106" spans="2:24" s="1" customFormat="1" ht="12.75">
      <c r="B106" s="363"/>
      <c r="C106" s="364"/>
      <c r="D106" s="364"/>
      <c r="E106" s="336"/>
      <c r="F106" s="252"/>
      <c r="G106" s="336"/>
      <c r="X106" s="305"/>
    </row>
    <row r="107" spans="2:24" s="1" customFormat="1" ht="12.75">
      <c r="B107" s="363"/>
      <c r="C107" s="364"/>
      <c r="D107" s="364"/>
      <c r="E107" s="336"/>
      <c r="F107" s="252"/>
      <c r="G107" s="336"/>
      <c r="X107" s="305"/>
    </row>
    <row r="108" spans="2:24" s="1" customFormat="1" ht="12.75">
      <c r="B108" s="363"/>
      <c r="C108" s="364"/>
      <c r="D108" s="364"/>
      <c r="E108" s="336"/>
      <c r="F108" s="252"/>
      <c r="G108" s="336"/>
      <c r="X108" s="305"/>
    </row>
    <row r="109" spans="2:24" s="1" customFormat="1" ht="12.75">
      <c r="B109" s="363"/>
      <c r="C109" s="364"/>
      <c r="D109" s="364"/>
      <c r="E109" s="336"/>
      <c r="F109" s="252"/>
      <c r="G109" s="336"/>
      <c r="X109" s="305"/>
    </row>
    <row r="110" spans="2:24" s="1" customFormat="1" ht="12.75">
      <c r="B110" s="363"/>
      <c r="C110" s="366"/>
      <c r="D110" s="364"/>
      <c r="E110" s="336"/>
      <c r="F110" s="252"/>
      <c r="G110" s="336"/>
      <c r="X110" s="305"/>
    </row>
    <row r="111" spans="2:24" s="1" customFormat="1" ht="12.75">
      <c r="B111" s="363"/>
      <c r="C111" s="366"/>
      <c r="D111" s="364"/>
      <c r="E111" s="336"/>
      <c r="F111" s="252"/>
      <c r="G111" s="336"/>
      <c r="X111" s="305"/>
    </row>
    <row r="112" spans="2:24" s="1" customFormat="1" ht="12.75">
      <c r="B112" s="363"/>
      <c r="C112" s="366"/>
      <c r="D112" s="364"/>
      <c r="E112" s="336"/>
      <c r="F112" s="252"/>
      <c r="G112" s="336"/>
      <c r="X112" s="305"/>
    </row>
    <row r="113" spans="2:24" s="1" customFormat="1" ht="12.75">
      <c r="B113" s="363"/>
      <c r="C113" s="364"/>
      <c r="D113" s="364"/>
      <c r="E113" s="251"/>
      <c r="F113" s="252"/>
      <c r="G113" s="336"/>
      <c r="X113" s="305"/>
    </row>
    <row r="114" spans="2:24" s="1" customFormat="1" ht="12.75">
      <c r="B114" s="363"/>
      <c r="C114" s="364"/>
      <c r="D114" s="364"/>
      <c r="E114" s="251"/>
      <c r="F114" s="252"/>
      <c r="G114" s="336"/>
      <c r="X114" s="305"/>
    </row>
    <row r="115" spans="2:24" s="1" customFormat="1" ht="12.75">
      <c r="B115" s="363"/>
      <c r="C115" s="364"/>
      <c r="D115" s="364"/>
      <c r="E115" s="367"/>
      <c r="F115" s="252"/>
      <c r="G115" s="336"/>
      <c r="X115" s="305"/>
    </row>
    <row r="116" spans="2:24" s="1" customFormat="1" ht="12.75">
      <c r="B116" s="363"/>
      <c r="C116" s="364"/>
      <c r="D116" s="364"/>
      <c r="E116" s="251"/>
      <c r="F116" s="252"/>
      <c r="G116" s="336"/>
      <c r="X116" s="305"/>
    </row>
    <row r="117" spans="2:24" s="1" customFormat="1" ht="12.75">
      <c r="B117" s="363"/>
      <c r="C117" s="366"/>
      <c r="D117" s="364"/>
      <c r="E117" s="251"/>
      <c r="F117" s="252"/>
      <c r="G117" s="336"/>
      <c r="X117" s="305"/>
    </row>
    <row r="118" spans="2:24" s="1" customFormat="1" ht="12.75">
      <c r="B118" s="363"/>
      <c r="C118" s="366"/>
      <c r="D118" s="364"/>
      <c r="E118" s="251"/>
      <c r="F118" s="252"/>
      <c r="G118" s="336"/>
      <c r="X118" s="305"/>
    </row>
    <row r="119" s="1" customFormat="1" ht="12.75">
      <c r="X119" s="305"/>
    </row>
    <row r="120" s="1" customFormat="1" ht="12.75">
      <c r="X120" s="305"/>
    </row>
    <row r="121" s="1" customFormat="1" ht="12.75">
      <c r="X121" s="305"/>
    </row>
    <row r="122" s="1" customFormat="1" ht="12.75">
      <c r="X122" s="305"/>
    </row>
    <row r="123" s="1" customFormat="1" ht="12.75">
      <c r="X123" s="305"/>
    </row>
    <row r="124" s="1" customFormat="1" ht="12.75">
      <c r="X124" s="305"/>
    </row>
    <row r="125" s="1" customFormat="1" ht="12.75">
      <c r="X125" s="305"/>
    </row>
    <row r="126" spans="2:24" s="1" customFormat="1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00"/>
    </row>
    <row r="127" spans="2:24" s="1" customFormat="1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100"/>
    </row>
    <row r="128" spans="2:24" s="1" customFormat="1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100"/>
    </row>
    <row r="129" spans="2:24" s="1" customFormat="1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100"/>
    </row>
  </sheetData>
  <sheetProtection/>
  <mergeCells count="12">
    <mergeCell ref="B55:U55"/>
    <mergeCell ref="B56:U56"/>
    <mergeCell ref="B57:U57"/>
    <mergeCell ref="B59:G59"/>
    <mergeCell ref="I59:N59"/>
    <mergeCell ref="P59:U59"/>
    <mergeCell ref="B2:U2"/>
    <mergeCell ref="B3:U3"/>
    <mergeCell ref="B4:U4"/>
    <mergeCell ref="B6:G6"/>
    <mergeCell ref="I6:N6"/>
    <mergeCell ref="P6:U6"/>
  </mergeCells>
  <printOptions/>
  <pageMargins left="0.45" right="0.45" top="0.5" bottom="0.5" header="0.3" footer="0.3"/>
  <pageSetup fitToHeight="1" fitToWidth="1" orientation="landscape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PageLayoutView="0" workbookViewId="0" topLeftCell="A1">
      <selection activeCell="O31" sqref="B20:O31"/>
    </sheetView>
  </sheetViews>
  <sheetFormatPr defaultColWidth="11.00390625" defaultRowHeight="12.75"/>
  <cols>
    <col min="1" max="1" width="1.00390625" style="297" customWidth="1"/>
    <col min="2" max="2" width="3.875" style="297" customWidth="1"/>
    <col min="3" max="3" width="7.75390625" style="297" customWidth="1"/>
    <col min="4" max="4" width="7.125" style="297" customWidth="1"/>
    <col min="5" max="5" width="14.00390625" style="297" customWidth="1"/>
    <col min="6" max="6" width="11.00390625" style="297" bestFit="1" customWidth="1"/>
    <col min="7" max="7" width="1.37890625" style="297" customWidth="1"/>
    <col min="8" max="8" width="16.25390625" style="297" customWidth="1"/>
    <col min="9" max="9" width="9.375" style="297" customWidth="1"/>
    <col min="10" max="10" width="1.37890625" style="297" customWidth="1"/>
    <col min="11" max="11" width="15.75390625" style="297" customWidth="1"/>
    <col min="12" max="12" width="13.25390625" style="297" customWidth="1"/>
    <col min="13" max="13" width="1.625" style="297" customWidth="1"/>
    <col min="14" max="14" width="13.625" style="297" bestFit="1" customWidth="1"/>
    <col min="15" max="15" width="13.25390625" style="297" customWidth="1"/>
    <col min="16" max="16" width="0.875" style="297" customWidth="1"/>
    <col min="17" max="18" width="2.25390625" style="297" customWidth="1"/>
    <col min="19" max="19" width="11.00390625" style="297" customWidth="1"/>
    <col min="20" max="20" width="2.25390625" style="297" customWidth="1"/>
    <col min="21" max="21" width="6.00390625" style="297" customWidth="1"/>
    <col min="22" max="22" width="18.375" style="0" bestFit="1" customWidth="1"/>
    <col min="23" max="23" width="14.875" style="0" bestFit="1" customWidth="1"/>
    <col min="24" max="24" width="4.00390625" style="0" customWidth="1"/>
    <col min="25" max="25" width="1.75390625" style="0" customWidth="1"/>
    <col min="26" max="26" width="6.00390625" style="0" customWidth="1"/>
  </cols>
  <sheetData>
    <row r="1" spans="1:22" ht="12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"/>
    </row>
    <row r="2" spans="1:22" ht="15">
      <c r="A2" s="207"/>
      <c r="B2" s="183"/>
      <c r="C2" s="183"/>
      <c r="D2" s="183"/>
      <c r="E2" s="183"/>
      <c r="F2" s="183"/>
      <c r="G2" s="184"/>
      <c r="H2" s="183"/>
      <c r="I2" s="183"/>
      <c r="J2" s="184"/>
      <c r="K2" s="183"/>
      <c r="L2" s="183"/>
      <c r="M2" s="184"/>
      <c r="N2" s="184"/>
      <c r="O2" s="184"/>
      <c r="P2" s="207"/>
      <c r="Q2" s="288"/>
      <c r="R2" s="288"/>
      <c r="S2" s="288"/>
      <c r="T2" s="288"/>
      <c r="U2" s="288"/>
      <c r="V2" s="1"/>
    </row>
    <row r="3" spans="1:22" ht="23.25">
      <c r="A3" s="207"/>
      <c r="B3" s="457" t="s">
        <v>209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207"/>
      <c r="Q3" s="289"/>
      <c r="R3" s="289"/>
      <c r="S3" s="289"/>
      <c r="T3" s="289"/>
      <c r="U3" s="289"/>
      <c r="V3" s="1"/>
    </row>
    <row r="4" spans="1:22" ht="15">
      <c r="A4" s="207"/>
      <c r="B4" s="458" t="s">
        <v>36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207"/>
      <c r="Q4" s="289"/>
      <c r="R4" s="289"/>
      <c r="S4" s="289"/>
      <c r="T4" s="289"/>
      <c r="U4" s="289"/>
      <c r="V4" s="1"/>
    </row>
    <row r="5" spans="1:22" ht="15">
      <c r="A5" s="207"/>
      <c r="B5" s="458" t="s">
        <v>37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207"/>
      <c r="Q5" s="196"/>
      <c r="R5" s="196"/>
      <c r="S5" s="196"/>
      <c r="T5" s="196"/>
      <c r="U5" s="196"/>
      <c r="V5" s="1"/>
    </row>
    <row r="6" spans="1:22" ht="15">
      <c r="A6" s="188"/>
      <c r="B6" s="189"/>
      <c r="C6" s="190"/>
      <c r="D6" s="190"/>
      <c r="E6" s="189"/>
      <c r="F6" s="189"/>
      <c r="G6" s="189"/>
      <c r="H6" s="189"/>
      <c r="I6" s="189"/>
      <c r="J6" s="189"/>
      <c r="K6" s="189"/>
      <c r="L6" s="189"/>
      <c r="M6" s="184"/>
      <c r="N6" s="184"/>
      <c r="O6" s="184"/>
      <c r="P6" s="188"/>
      <c r="Q6" s="290"/>
      <c r="R6" s="290"/>
      <c r="S6" s="290"/>
      <c r="T6" s="290"/>
      <c r="U6" s="290"/>
      <c r="V6" s="1"/>
    </row>
    <row r="7" spans="1:22" ht="31.5">
      <c r="A7" s="191"/>
      <c r="B7" s="298" t="s">
        <v>13</v>
      </c>
      <c r="C7" s="298" t="s">
        <v>35</v>
      </c>
      <c r="D7" s="298" t="s">
        <v>12</v>
      </c>
      <c r="E7" s="208" t="s">
        <v>15</v>
      </c>
      <c r="F7" s="208" t="s">
        <v>5</v>
      </c>
      <c r="G7" s="299"/>
      <c r="H7" s="208" t="s">
        <v>15</v>
      </c>
      <c r="I7" s="208" t="s">
        <v>5</v>
      </c>
      <c r="J7" s="299"/>
      <c r="K7" s="208" t="s">
        <v>15</v>
      </c>
      <c r="L7" s="208" t="s">
        <v>5</v>
      </c>
      <c r="M7" s="300"/>
      <c r="N7" s="208" t="s">
        <v>15</v>
      </c>
      <c r="O7" s="208" t="s">
        <v>5</v>
      </c>
      <c r="P7" s="191"/>
      <c r="Q7" s="291"/>
      <c r="R7" s="291"/>
      <c r="S7" s="291"/>
      <c r="T7" s="291"/>
      <c r="U7" s="291"/>
      <c r="V7" s="1"/>
    </row>
    <row r="8" spans="1:22" s="98" customFormat="1" ht="12.75">
      <c r="A8" s="264"/>
      <c r="B8" s="265">
        <v>1</v>
      </c>
      <c r="C8" s="265">
        <v>1</v>
      </c>
      <c r="D8" s="301">
        <v>0.4583333333333333</v>
      </c>
      <c r="E8" s="287" t="s">
        <v>84</v>
      </c>
      <c r="F8" s="210" t="s">
        <v>60</v>
      </c>
      <c r="G8" s="210"/>
      <c r="H8" s="210" t="s">
        <v>132</v>
      </c>
      <c r="I8" s="210" t="s">
        <v>69</v>
      </c>
      <c r="J8" s="210"/>
      <c r="K8" s="210" t="s">
        <v>138</v>
      </c>
      <c r="L8" s="210" t="s">
        <v>68</v>
      </c>
      <c r="M8" s="302"/>
      <c r="N8" s="210" t="s">
        <v>137</v>
      </c>
      <c r="O8" s="210" t="s">
        <v>71</v>
      </c>
      <c r="P8" s="264"/>
      <c r="Q8" s="292"/>
      <c r="R8" s="292"/>
      <c r="S8" s="203"/>
      <c r="T8" s="292"/>
      <c r="U8" s="203"/>
      <c r="V8" s="266"/>
    </row>
    <row r="9" spans="1:22" s="98" customFormat="1" ht="12.75">
      <c r="A9" s="264"/>
      <c r="B9" s="265">
        <v>1</v>
      </c>
      <c r="C9" s="265">
        <v>2</v>
      </c>
      <c r="D9" s="301">
        <v>0.46527777777777773</v>
      </c>
      <c r="E9" s="287" t="s">
        <v>83</v>
      </c>
      <c r="F9" s="210" t="s">
        <v>60</v>
      </c>
      <c r="G9" s="210"/>
      <c r="H9" s="210" t="s">
        <v>139</v>
      </c>
      <c r="I9" s="210" t="s">
        <v>69</v>
      </c>
      <c r="J9" s="210"/>
      <c r="K9" s="210" t="s">
        <v>144</v>
      </c>
      <c r="L9" s="210" t="s">
        <v>68</v>
      </c>
      <c r="M9" s="302"/>
      <c r="N9" s="210" t="s">
        <v>77</v>
      </c>
      <c r="O9" s="210" t="s">
        <v>48</v>
      </c>
      <c r="P9" s="264"/>
      <c r="Q9" s="292"/>
      <c r="R9" s="292"/>
      <c r="S9" s="203"/>
      <c r="T9" s="292"/>
      <c r="U9" s="203"/>
      <c r="V9" s="266"/>
    </row>
    <row r="10" spans="1:22" s="98" customFormat="1" ht="12.75">
      <c r="A10" s="264"/>
      <c r="B10" s="265">
        <v>1</v>
      </c>
      <c r="C10" s="265">
        <v>3</v>
      </c>
      <c r="D10" s="301">
        <v>0.47222222222222227</v>
      </c>
      <c r="E10" s="287" t="s">
        <v>85</v>
      </c>
      <c r="F10" s="210" t="s">
        <v>60</v>
      </c>
      <c r="G10" s="210"/>
      <c r="H10" s="210" t="s">
        <v>135</v>
      </c>
      <c r="I10" s="210" t="s">
        <v>69</v>
      </c>
      <c r="J10" s="210"/>
      <c r="K10" s="210" t="s">
        <v>130</v>
      </c>
      <c r="L10" s="210" t="s">
        <v>68</v>
      </c>
      <c r="M10" s="302"/>
      <c r="N10" s="210" t="s">
        <v>76</v>
      </c>
      <c r="O10" s="210" t="s">
        <v>43</v>
      </c>
      <c r="P10" s="264"/>
      <c r="Q10" s="292"/>
      <c r="R10" s="292"/>
      <c r="S10" s="203"/>
      <c r="T10" s="292"/>
      <c r="U10" s="203"/>
      <c r="V10" s="266"/>
    </row>
    <row r="11" spans="1:22" s="98" customFormat="1" ht="12.75">
      <c r="A11" s="264"/>
      <c r="B11" s="265">
        <v>1</v>
      </c>
      <c r="C11" s="265">
        <v>4</v>
      </c>
      <c r="D11" s="301">
        <v>0.4791666666666667</v>
      </c>
      <c r="E11" s="287" t="s">
        <v>87</v>
      </c>
      <c r="F11" s="210" t="s">
        <v>60</v>
      </c>
      <c r="G11" s="210"/>
      <c r="H11" s="210" t="s">
        <v>147</v>
      </c>
      <c r="I11" s="210" t="s">
        <v>69</v>
      </c>
      <c r="J11" s="210"/>
      <c r="K11" s="210" t="s">
        <v>145</v>
      </c>
      <c r="L11" s="210" t="s">
        <v>68</v>
      </c>
      <c r="M11" s="302"/>
      <c r="N11" s="210" t="s">
        <v>80</v>
      </c>
      <c r="O11" s="210" t="s">
        <v>53</v>
      </c>
      <c r="P11" s="264"/>
      <c r="Q11" s="292"/>
      <c r="R11" s="292"/>
      <c r="S11" s="203"/>
      <c r="T11" s="292"/>
      <c r="U11" s="203"/>
      <c r="V11" s="266"/>
    </row>
    <row r="12" spans="1:22" s="98" customFormat="1" ht="12.75">
      <c r="A12" s="264"/>
      <c r="B12" s="265">
        <v>1</v>
      </c>
      <c r="C12" s="265">
        <v>5</v>
      </c>
      <c r="D12" s="301">
        <v>0.4861111111111111</v>
      </c>
      <c r="E12" s="287" t="s">
        <v>86</v>
      </c>
      <c r="F12" s="210" t="s">
        <v>60</v>
      </c>
      <c r="G12" s="210"/>
      <c r="H12" s="210" t="s">
        <v>133</v>
      </c>
      <c r="I12" s="210" t="s">
        <v>69</v>
      </c>
      <c r="J12" s="210"/>
      <c r="K12" s="210" t="s">
        <v>131</v>
      </c>
      <c r="L12" s="210" t="s">
        <v>68</v>
      </c>
      <c r="M12" s="302"/>
      <c r="N12" s="210" t="s">
        <v>148</v>
      </c>
      <c r="O12" s="210" t="s">
        <v>74</v>
      </c>
      <c r="P12" s="264"/>
      <c r="Q12" s="292"/>
      <c r="R12" s="292"/>
      <c r="S12" s="203"/>
      <c r="T12" s="292"/>
      <c r="U12" s="203"/>
      <c r="V12" s="266"/>
    </row>
    <row r="13" spans="1:22" s="98" customFormat="1" ht="12.75">
      <c r="A13" s="264"/>
      <c r="B13" s="265">
        <v>1</v>
      </c>
      <c r="C13" s="265">
        <v>6</v>
      </c>
      <c r="D13" s="301">
        <v>0.4930555555555556</v>
      </c>
      <c r="E13" s="287" t="s">
        <v>129</v>
      </c>
      <c r="F13" s="210" t="s">
        <v>60</v>
      </c>
      <c r="G13" s="210"/>
      <c r="H13" s="210" t="s">
        <v>136</v>
      </c>
      <c r="I13" s="210" t="s">
        <v>69</v>
      </c>
      <c r="J13" s="210"/>
      <c r="K13" s="210" t="s">
        <v>146</v>
      </c>
      <c r="L13" s="210" t="s">
        <v>68</v>
      </c>
      <c r="M13" s="302"/>
      <c r="N13" s="210" t="s">
        <v>134</v>
      </c>
      <c r="O13" s="210" t="s">
        <v>150</v>
      </c>
      <c r="P13" s="264"/>
      <c r="Q13" s="292"/>
      <c r="R13" s="292"/>
      <c r="S13" s="203"/>
      <c r="T13" s="292"/>
      <c r="U13" s="203"/>
      <c r="V13" s="266"/>
    </row>
    <row r="14" spans="1:22" s="98" customFormat="1" ht="12.75">
      <c r="A14" s="264"/>
      <c r="B14" s="265">
        <v>1</v>
      </c>
      <c r="C14" s="265">
        <v>7</v>
      </c>
      <c r="D14" s="301">
        <v>0.5</v>
      </c>
      <c r="E14" s="209" t="s">
        <v>78</v>
      </c>
      <c r="F14" s="210" t="s">
        <v>48</v>
      </c>
      <c r="G14" s="210"/>
      <c r="H14" s="296" t="s">
        <v>79</v>
      </c>
      <c r="I14" s="296" t="s">
        <v>71</v>
      </c>
      <c r="J14" s="210"/>
      <c r="K14" s="296" t="s">
        <v>142</v>
      </c>
      <c r="L14" s="210" t="s">
        <v>150</v>
      </c>
      <c r="M14" s="302"/>
      <c r="N14" s="210"/>
      <c r="O14" s="210"/>
      <c r="P14" s="264"/>
      <c r="Q14" s="292"/>
      <c r="R14" s="292"/>
      <c r="S14" s="203"/>
      <c r="T14" s="292"/>
      <c r="U14" s="203"/>
      <c r="V14" s="266"/>
    </row>
    <row r="15" spans="1:22" s="98" customFormat="1" ht="12.75">
      <c r="A15" s="264"/>
      <c r="B15" s="265">
        <v>1</v>
      </c>
      <c r="C15" s="265">
        <v>8</v>
      </c>
      <c r="D15" s="301">
        <v>0.5069444444444444</v>
      </c>
      <c r="E15" s="296" t="s">
        <v>81</v>
      </c>
      <c r="F15" s="296" t="s">
        <v>57</v>
      </c>
      <c r="G15" s="210"/>
      <c r="H15" s="210" t="s">
        <v>149</v>
      </c>
      <c r="I15" s="210" t="s">
        <v>74</v>
      </c>
      <c r="J15" s="210"/>
      <c r="K15" s="296" t="s">
        <v>141</v>
      </c>
      <c r="L15" s="210" t="s">
        <v>150</v>
      </c>
      <c r="M15" s="302"/>
      <c r="N15" s="210"/>
      <c r="O15" s="210"/>
      <c r="P15" s="264"/>
      <c r="Q15" s="292"/>
      <c r="R15" s="292"/>
      <c r="S15" s="203"/>
      <c r="T15" s="292"/>
      <c r="U15" s="203"/>
      <c r="V15" s="266"/>
    </row>
    <row r="16" spans="1:22" ht="12" customHeight="1">
      <c r="A16" s="196"/>
      <c r="B16" s="295"/>
      <c r="C16" s="293"/>
      <c r="D16" s="293"/>
      <c r="E16" s="259"/>
      <c r="F16" s="260"/>
      <c r="G16" s="290"/>
      <c r="H16" s="290"/>
      <c r="I16" s="295"/>
      <c r="J16" s="293"/>
      <c r="K16" s="293"/>
      <c r="L16" s="290"/>
      <c r="M16" s="293"/>
      <c r="N16" s="290"/>
      <c r="O16" s="290"/>
      <c r="P16" s="295"/>
      <c r="Q16" s="293"/>
      <c r="R16" s="293"/>
      <c r="S16" s="290"/>
      <c r="T16" s="293"/>
      <c r="U16" s="290"/>
      <c r="V16" s="1"/>
    </row>
    <row r="17" spans="1:22" ht="12" customHeight="1">
      <c r="A17" s="196"/>
      <c r="B17" s="295"/>
      <c r="C17" s="293"/>
      <c r="D17" s="293"/>
      <c r="E17" s="259"/>
      <c r="F17" s="260"/>
      <c r="G17" s="290"/>
      <c r="M17" s="293"/>
      <c r="N17" s="290"/>
      <c r="O17" s="290"/>
      <c r="P17" s="295"/>
      <c r="Q17" s="293"/>
      <c r="R17" s="293"/>
      <c r="S17" s="290"/>
      <c r="T17" s="293"/>
      <c r="U17" s="290"/>
      <c r="V17" s="1"/>
    </row>
    <row r="18" spans="1:22" ht="12" customHeight="1">
      <c r="A18" s="196"/>
      <c r="B18" s="295"/>
      <c r="C18" s="293"/>
      <c r="D18" s="293"/>
      <c r="E18" s="259"/>
      <c r="F18" s="260"/>
      <c r="G18" s="290"/>
      <c r="H18" s="290"/>
      <c r="I18" s="295"/>
      <c r="J18" s="293"/>
      <c r="K18" s="293"/>
      <c r="L18" s="290"/>
      <c r="M18" s="293"/>
      <c r="N18" s="290"/>
      <c r="O18" s="290"/>
      <c r="P18" s="294"/>
      <c r="Q18" s="293"/>
      <c r="R18" s="293"/>
      <c r="S18" s="290"/>
      <c r="T18" s="293"/>
      <c r="U18" s="290"/>
      <c r="V18" s="1"/>
    </row>
    <row r="19" spans="1:22" ht="12" customHeight="1">
      <c r="A19" s="196"/>
      <c r="B19" s="202"/>
      <c r="C19" s="202"/>
      <c r="D19" s="338"/>
      <c r="E19" s="261"/>
      <c r="F19" s="203"/>
      <c r="G19" s="290"/>
      <c r="H19" s="290"/>
      <c r="I19" s="295"/>
      <c r="J19" s="293"/>
      <c r="K19" s="293"/>
      <c r="L19" s="290"/>
      <c r="M19" s="293"/>
      <c r="N19" s="290"/>
      <c r="O19" s="290"/>
      <c r="P19" s="295"/>
      <c r="Q19" s="293"/>
      <c r="R19" s="293"/>
      <c r="S19" s="290"/>
      <c r="T19" s="293"/>
      <c r="U19" s="290"/>
      <c r="V19" s="1"/>
    </row>
    <row r="20" spans="1:22" ht="23.25">
      <c r="A20" s="196"/>
      <c r="B20" s="457" t="s">
        <v>212</v>
      </c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294"/>
      <c r="Q20" s="293"/>
      <c r="R20" s="293"/>
      <c r="S20" s="290"/>
      <c r="T20" s="293"/>
      <c r="U20" s="290"/>
      <c r="V20" s="1"/>
    </row>
    <row r="21" spans="1:22" ht="15">
      <c r="A21" s="196"/>
      <c r="B21" s="458" t="s">
        <v>213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295"/>
      <c r="Q21" s="293"/>
      <c r="R21" s="293"/>
      <c r="S21" s="290"/>
      <c r="T21" s="293"/>
      <c r="U21" s="290"/>
      <c r="V21" s="1"/>
    </row>
    <row r="22" spans="1:22" ht="15">
      <c r="A22" s="196"/>
      <c r="B22" s="458" t="s">
        <v>214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295"/>
      <c r="Q22" s="293"/>
      <c r="R22" s="293"/>
      <c r="S22" s="290"/>
      <c r="T22" s="293"/>
      <c r="U22" s="290"/>
      <c r="V22" s="1"/>
    </row>
    <row r="23" spans="1:24" ht="12" customHeight="1">
      <c r="A23" s="196"/>
      <c r="B23" s="189"/>
      <c r="C23" s="190"/>
      <c r="D23" s="190"/>
      <c r="E23" s="189"/>
      <c r="F23" s="189"/>
      <c r="G23" s="189"/>
      <c r="H23" s="189"/>
      <c r="I23" s="189"/>
      <c r="J23" s="189"/>
      <c r="K23" s="189"/>
      <c r="L23" s="189"/>
      <c r="M23" s="184"/>
      <c r="N23" s="184"/>
      <c r="O23" s="184"/>
      <c r="P23" s="295"/>
      <c r="Q23" s="293"/>
      <c r="R23" s="293"/>
      <c r="S23" s="290"/>
      <c r="T23" s="293"/>
      <c r="U23" s="290"/>
      <c r="V23" s="1"/>
      <c r="W23" s="1"/>
      <c r="X23" s="1"/>
    </row>
    <row r="24" spans="1:24" ht="31.5">
      <c r="A24" s="196"/>
      <c r="B24" s="298" t="s">
        <v>13</v>
      </c>
      <c r="C24" s="298" t="s">
        <v>35</v>
      </c>
      <c r="D24" s="298" t="s">
        <v>12</v>
      </c>
      <c r="E24" s="208" t="s">
        <v>15</v>
      </c>
      <c r="F24" s="208" t="s">
        <v>5</v>
      </c>
      <c r="G24" s="299"/>
      <c r="H24" s="208" t="s">
        <v>15</v>
      </c>
      <c r="I24" s="208" t="s">
        <v>5</v>
      </c>
      <c r="J24" s="299"/>
      <c r="K24" s="208" t="s">
        <v>15</v>
      </c>
      <c r="L24" s="208" t="s">
        <v>5</v>
      </c>
      <c r="M24" s="300"/>
      <c r="N24" s="208" t="s">
        <v>15</v>
      </c>
      <c r="O24" s="208" t="s">
        <v>5</v>
      </c>
      <c r="P24" s="295"/>
      <c r="Q24" s="293"/>
      <c r="R24" s="293"/>
      <c r="S24" s="290"/>
      <c r="T24" s="293"/>
      <c r="U24" s="290"/>
      <c r="V24" s="1"/>
      <c r="W24" s="1"/>
      <c r="X24" s="1"/>
    </row>
    <row r="25" spans="1:24" ht="12" customHeight="1">
      <c r="A25" s="196"/>
      <c r="B25" s="265">
        <v>1</v>
      </c>
      <c r="C25" s="265">
        <v>1</v>
      </c>
      <c r="D25" s="301">
        <v>0.3333333333333333</v>
      </c>
      <c r="E25" s="210" t="s">
        <v>147</v>
      </c>
      <c r="F25" s="210" t="s">
        <v>69</v>
      </c>
      <c r="G25" s="210"/>
      <c r="H25" s="210" t="s">
        <v>145</v>
      </c>
      <c r="I25" s="210" t="s">
        <v>68</v>
      </c>
      <c r="J25" s="210"/>
      <c r="K25" s="210" t="s">
        <v>85</v>
      </c>
      <c r="L25" s="210" t="s">
        <v>60</v>
      </c>
      <c r="M25" s="302"/>
      <c r="N25" s="340" t="s">
        <v>76</v>
      </c>
      <c r="O25" s="210" t="s">
        <v>43</v>
      </c>
      <c r="P25" s="295"/>
      <c r="Q25" s="293"/>
      <c r="R25" s="293"/>
      <c r="S25" s="290"/>
      <c r="T25" s="293"/>
      <c r="U25" s="290"/>
      <c r="V25" s="1"/>
      <c r="W25" s="1"/>
      <c r="X25" s="1"/>
    </row>
    <row r="26" spans="2:24" ht="12" customHeight="1">
      <c r="B26" s="265">
        <v>1</v>
      </c>
      <c r="C26" s="265">
        <v>2</v>
      </c>
      <c r="D26" s="301">
        <v>0.33888888888888885</v>
      </c>
      <c r="E26" s="341" t="s">
        <v>135</v>
      </c>
      <c r="F26" s="210" t="s">
        <v>69</v>
      </c>
      <c r="G26" s="210"/>
      <c r="H26" s="210" t="s">
        <v>144</v>
      </c>
      <c r="I26" s="210" t="s">
        <v>68</v>
      </c>
      <c r="J26" s="210"/>
      <c r="K26" s="210" t="s">
        <v>86</v>
      </c>
      <c r="L26" s="210" t="s">
        <v>60</v>
      </c>
      <c r="M26" s="302"/>
      <c r="N26" s="342" t="s">
        <v>142</v>
      </c>
      <c r="O26" s="287" t="s">
        <v>150</v>
      </c>
      <c r="P26" s="295"/>
      <c r="Q26" s="293"/>
      <c r="R26" s="293"/>
      <c r="S26" s="290"/>
      <c r="T26" s="293"/>
      <c r="U26" s="290"/>
      <c r="V26" s="1"/>
      <c r="W26" s="1"/>
      <c r="X26" s="1"/>
    </row>
    <row r="27" spans="2:24" ht="12.75">
      <c r="B27" s="265">
        <v>1</v>
      </c>
      <c r="C27" s="265">
        <v>3</v>
      </c>
      <c r="D27" s="301">
        <v>0.3444444444444445</v>
      </c>
      <c r="E27" s="210" t="s">
        <v>133</v>
      </c>
      <c r="F27" s="210" t="s">
        <v>69</v>
      </c>
      <c r="G27" s="210"/>
      <c r="H27" s="210" t="s">
        <v>130</v>
      </c>
      <c r="I27" s="210" t="s">
        <v>68</v>
      </c>
      <c r="J27" s="210"/>
      <c r="K27" s="210" t="s">
        <v>83</v>
      </c>
      <c r="L27" s="210" t="s">
        <v>60</v>
      </c>
      <c r="M27" s="302"/>
      <c r="N27" s="342" t="s">
        <v>77</v>
      </c>
      <c r="O27" s="287" t="s">
        <v>48</v>
      </c>
      <c r="P27" s="290"/>
      <c r="Q27" s="293"/>
      <c r="R27" s="293"/>
      <c r="S27" s="290"/>
      <c r="T27" s="293"/>
      <c r="U27" s="290"/>
      <c r="V27" s="1"/>
      <c r="W27" s="1"/>
      <c r="X27" s="1"/>
    </row>
    <row r="28" spans="2:15" ht="12.75">
      <c r="B28" s="265">
        <v>1</v>
      </c>
      <c r="C28" s="265">
        <v>4</v>
      </c>
      <c r="D28" s="301">
        <v>0.35000000000000003</v>
      </c>
      <c r="E28" s="210" t="s">
        <v>139</v>
      </c>
      <c r="F28" s="210" t="s">
        <v>69</v>
      </c>
      <c r="G28" s="210"/>
      <c r="H28" s="210" t="s">
        <v>138</v>
      </c>
      <c r="I28" s="210" t="s">
        <v>68</v>
      </c>
      <c r="J28" s="210"/>
      <c r="K28" s="210" t="s">
        <v>84</v>
      </c>
      <c r="L28" s="210" t="s">
        <v>60</v>
      </c>
      <c r="M28" s="302"/>
      <c r="N28" s="339" t="s">
        <v>148</v>
      </c>
      <c r="O28" s="210" t="s">
        <v>74</v>
      </c>
    </row>
    <row r="29" spans="2:16" ht="12.75">
      <c r="B29" s="352">
        <v>2</v>
      </c>
      <c r="C29" s="352">
        <v>5</v>
      </c>
      <c r="D29" s="353">
        <v>0.3333333333333333</v>
      </c>
      <c r="E29" s="354" t="s">
        <v>136</v>
      </c>
      <c r="F29" s="354" t="s">
        <v>69</v>
      </c>
      <c r="G29" s="210"/>
      <c r="H29" s="354" t="s">
        <v>146</v>
      </c>
      <c r="I29" s="354" t="s">
        <v>68</v>
      </c>
      <c r="J29" s="210"/>
      <c r="K29" s="354" t="s">
        <v>87</v>
      </c>
      <c r="L29" s="354" t="s">
        <v>60</v>
      </c>
      <c r="M29" s="302"/>
      <c r="N29" s="357"/>
      <c r="O29" s="357"/>
      <c r="P29" s="297">
        <v>78</v>
      </c>
    </row>
    <row r="30" spans="2:16" ht="12.75">
      <c r="B30" s="352">
        <v>2</v>
      </c>
      <c r="C30" s="352">
        <v>6</v>
      </c>
      <c r="D30" s="353">
        <v>0.33888888888888885</v>
      </c>
      <c r="E30" s="354" t="s">
        <v>132</v>
      </c>
      <c r="F30" s="354" t="s">
        <v>69</v>
      </c>
      <c r="G30" s="210"/>
      <c r="H30" s="354" t="s">
        <v>131</v>
      </c>
      <c r="I30" s="354" t="s">
        <v>68</v>
      </c>
      <c r="J30" s="210"/>
      <c r="K30" s="354" t="s">
        <v>129</v>
      </c>
      <c r="L30" s="354" t="s">
        <v>60</v>
      </c>
      <c r="M30" s="302"/>
      <c r="N30" s="355" t="s">
        <v>134</v>
      </c>
      <c r="O30" s="354" t="s">
        <v>150</v>
      </c>
      <c r="P30" s="297">
        <v>76</v>
      </c>
    </row>
    <row r="31" spans="2:15" ht="12.75">
      <c r="B31" s="352">
        <v>2</v>
      </c>
      <c r="C31" s="352">
        <v>7</v>
      </c>
      <c r="D31" s="353">
        <v>0.3444444444444445</v>
      </c>
      <c r="E31" s="354" t="s">
        <v>80</v>
      </c>
      <c r="F31" s="354" t="s">
        <v>53</v>
      </c>
      <c r="G31" s="210"/>
      <c r="H31" s="354" t="s">
        <v>81</v>
      </c>
      <c r="I31" s="354" t="s">
        <v>57</v>
      </c>
      <c r="J31" s="210"/>
      <c r="K31" s="354" t="s">
        <v>149</v>
      </c>
      <c r="L31" s="354" t="s">
        <v>74</v>
      </c>
      <c r="M31" s="302"/>
      <c r="N31" s="355" t="s">
        <v>137</v>
      </c>
      <c r="O31" s="354" t="s">
        <v>71</v>
      </c>
    </row>
    <row r="32" spans="2:14" ht="12.75">
      <c r="B32" s="202"/>
      <c r="C32" s="202"/>
      <c r="D32" s="338"/>
      <c r="E32" s="203"/>
      <c r="F32" s="203"/>
      <c r="G32" s="196"/>
      <c r="H32" s="196"/>
      <c r="I32" s="196"/>
      <c r="J32" s="196"/>
      <c r="K32" s="196"/>
      <c r="L32" s="196"/>
      <c r="M32" s="196"/>
      <c r="N32" s="196"/>
    </row>
    <row r="33" spans="1:21" s="1" customFormat="1" ht="12.75">
      <c r="A33" s="196"/>
      <c r="B33" s="202"/>
      <c r="C33" s="202"/>
      <c r="D33" s="338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</row>
    <row r="34" spans="1:21" s="1" customFormat="1" ht="12.75">
      <c r="A34" s="196"/>
      <c r="B34" s="202"/>
      <c r="C34" s="338"/>
      <c r="D34" s="338"/>
      <c r="E34" s="203"/>
      <c r="F34" s="203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</row>
    <row r="35" spans="1:21" s="1" customFormat="1" ht="12.75">
      <c r="A35" s="196"/>
      <c r="B35" s="202"/>
      <c r="C35" s="338"/>
      <c r="D35" s="338"/>
      <c r="E35" s="261"/>
      <c r="F35" s="203"/>
      <c r="G35" s="203"/>
      <c r="H35" s="203"/>
      <c r="I35" s="203"/>
      <c r="J35" s="203"/>
      <c r="K35" s="203"/>
      <c r="L35" s="203"/>
      <c r="M35" s="356"/>
      <c r="N35" s="368"/>
      <c r="O35" s="203"/>
      <c r="P35" s="196"/>
      <c r="Q35" s="196"/>
      <c r="R35" s="196"/>
      <c r="S35" s="196"/>
      <c r="T35" s="196"/>
      <c r="U35" s="196"/>
    </row>
    <row r="36" spans="1:21" s="1" customFormat="1" ht="12.75">
      <c r="A36" s="196"/>
      <c r="B36" s="202"/>
      <c r="C36" s="202"/>
      <c r="D36" s="338"/>
      <c r="E36" s="261"/>
      <c r="F36" s="203"/>
      <c r="G36" s="203"/>
      <c r="H36" s="203"/>
      <c r="I36" s="203"/>
      <c r="J36" s="203"/>
      <c r="K36" s="203"/>
      <c r="L36" s="203"/>
      <c r="M36" s="356"/>
      <c r="N36" s="203"/>
      <c r="O36" s="203"/>
      <c r="P36" s="196"/>
      <c r="Q36" s="196"/>
      <c r="R36" s="196"/>
      <c r="S36" s="196"/>
      <c r="T36" s="196"/>
      <c r="U36" s="196"/>
    </row>
    <row r="37" spans="1:21" s="1" customFormat="1" ht="12.75">
      <c r="A37" s="196"/>
      <c r="B37" s="202"/>
      <c r="C37" s="202"/>
      <c r="D37" s="338"/>
      <c r="E37" s="261"/>
      <c r="F37" s="203"/>
      <c r="G37" s="203"/>
      <c r="H37" s="203"/>
      <c r="I37" s="203"/>
      <c r="J37" s="203"/>
      <c r="K37" s="203"/>
      <c r="L37" s="203"/>
      <c r="M37" s="356"/>
      <c r="N37" s="203"/>
      <c r="O37" s="203"/>
      <c r="P37" s="196"/>
      <c r="Q37" s="196"/>
      <c r="R37" s="196"/>
      <c r="S37" s="196"/>
      <c r="T37" s="196"/>
      <c r="U37" s="196"/>
    </row>
    <row r="38" spans="1:21" s="1" customFormat="1" ht="12.75">
      <c r="A38" s="196"/>
      <c r="B38" s="202"/>
      <c r="C38" s="202"/>
      <c r="D38" s="338"/>
      <c r="E38" s="261"/>
      <c r="F38" s="203"/>
      <c r="G38" s="203"/>
      <c r="H38" s="203"/>
      <c r="I38" s="203"/>
      <c r="J38" s="203"/>
      <c r="K38" s="203"/>
      <c r="L38" s="203"/>
      <c r="M38" s="356"/>
      <c r="N38" s="203"/>
      <c r="O38" s="203"/>
      <c r="P38" s="196"/>
      <c r="Q38" s="196"/>
      <c r="R38" s="196"/>
      <c r="S38" s="196"/>
      <c r="T38" s="196"/>
      <c r="U38" s="196"/>
    </row>
    <row r="39" spans="1:21" s="1" customFormat="1" ht="12.75">
      <c r="A39" s="196"/>
      <c r="B39" s="202"/>
      <c r="C39" s="338"/>
      <c r="D39" s="338"/>
      <c r="E39" s="261"/>
      <c r="F39" s="203"/>
      <c r="G39" s="203"/>
      <c r="H39" s="203"/>
      <c r="I39" s="203"/>
      <c r="J39" s="203"/>
      <c r="K39" s="203"/>
      <c r="L39" s="203"/>
      <c r="M39" s="356"/>
      <c r="N39" s="203"/>
      <c r="O39" s="203"/>
      <c r="P39" s="196"/>
      <c r="Q39" s="196"/>
      <c r="R39" s="196"/>
      <c r="S39" s="196"/>
      <c r="T39" s="196"/>
      <c r="U39" s="196"/>
    </row>
    <row r="40" spans="1:21" s="1" customFormat="1" ht="12.75">
      <c r="A40" s="196"/>
      <c r="B40" s="202"/>
      <c r="C40" s="338"/>
      <c r="D40" s="338"/>
      <c r="E40" s="261"/>
      <c r="F40" s="203"/>
      <c r="G40" s="203"/>
      <c r="H40" s="203"/>
      <c r="I40" s="203"/>
      <c r="J40" s="203"/>
      <c r="K40" s="203"/>
      <c r="L40" s="203"/>
      <c r="M40" s="356"/>
      <c r="N40" s="203"/>
      <c r="O40" s="203"/>
      <c r="P40" s="196"/>
      <c r="Q40" s="196"/>
      <c r="R40" s="196"/>
      <c r="S40" s="196"/>
      <c r="T40" s="196"/>
      <c r="U40" s="196"/>
    </row>
    <row r="41" spans="1:21" s="1" customFormat="1" ht="12.75">
      <c r="A41" s="196"/>
      <c r="B41" s="202"/>
      <c r="C41" s="338"/>
      <c r="D41" s="338"/>
      <c r="E41" s="204"/>
      <c r="F41" s="203"/>
      <c r="G41" s="203"/>
      <c r="H41" s="196"/>
      <c r="I41" s="196"/>
      <c r="J41" s="203"/>
      <c r="K41" s="196"/>
      <c r="L41" s="203"/>
      <c r="M41" s="356"/>
      <c r="N41" s="203"/>
      <c r="O41" s="203"/>
      <c r="P41" s="196"/>
      <c r="Q41" s="196"/>
      <c r="R41" s="196"/>
      <c r="S41" s="196"/>
      <c r="T41" s="196"/>
      <c r="U41" s="196"/>
    </row>
    <row r="42" spans="1:21" s="1" customFormat="1" ht="12.75">
      <c r="A42" s="196"/>
      <c r="B42" s="202"/>
      <c r="C42" s="338"/>
      <c r="D42" s="338"/>
      <c r="E42" s="196"/>
      <c r="F42" s="196"/>
      <c r="G42" s="203"/>
      <c r="H42" s="203"/>
      <c r="I42" s="203"/>
      <c r="J42" s="203"/>
      <c r="K42" s="196"/>
      <c r="L42" s="203"/>
      <c r="M42" s="356"/>
      <c r="N42" s="203"/>
      <c r="O42" s="203"/>
      <c r="P42" s="196"/>
      <c r="Q42" s="196"/>
      <c r="R42" s="196"/>
      <c r="S42" s="196"/>
      <c r="T42" s="196"/>
      <c r="U42" s="196"/>
    </row>
    <row r="43" spans="1:21" s="1" customFormat="1" ht="12.75">
      <c r="A43" s="196"/>
      <c r="B43" s="202"/>
      <c r="C43" s="202"/>
      <c r="D43" s="338"/>
      <c r="E43" s="203"/>
      <c r="F43" s="203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</row>
    <row r="44" spans="1:21" s="1" customFormat="1" ht="12.75">
      <c r="A44" s="196"/>
      <c r="B44" s="202"/>
      <c r="C44" s="202"/>
      <c r="D44" s="338"/>
      <c r="E44" s="203"/>
      <c r="F44" s="203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</row>
    <row r="45" spans="1:21" s="1" customFormat="1" ht="12.75">
      <c r="A45" s="196"/>
      <c r="B45" s="202"/>
      <c r="C45" s="202"/>
      <c r="D45" s="338"/>
      <c r="E45" s="203"/>
      <c r="F45" s="20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</row>
    <row r="46" spans="1:21" s="1" customFormat="1" ht="12.75">
      <c r="A46" s="196"/>
      <c r="B46" s="202"/>
      <c r="C46" s="202"/>
      <c r="D46" s="338"/>
      <c r="E46" s="203"/>
      <c r="F46" s="203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</row>
    <row r="47" spans="1:24" s="1" customFormat="1" ht="12.75">
      <c r="A47" s="196"/>
      <c r="B47" s="202"/>
      <c r="C47" s="202"/>
      <c r="D47" s="338"/>
      <c r="E47" s="203"/>
      <c r="F47" s="203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/>
      <c r="W47"/>
      <c r="X47"/>
    </row>
    <row r="48" spans="1:21" s="1" customFormat="1" ht="12.75">
      <c r="A48" s="196"/>
      <c r="B48" s="196"/>
      <c r="C48" s="196"/>
      <c r="D48" s="196"/>
      <c r="E48" s="203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</row>
    <row r="49" spans="1:21" s="1" customFormat="1" ht="12.75">
      <c r="A49" s="196"/>
      <c r="B49" s="196"/>
      <c r="C49" s="196"/>
      <c r="D49" s="196"/>
      <c r="E49" s="203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</row>
    <row r="50" spans="1:21" s="1" customFormat="1" ht="12.7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</row>
    <row r="51" spans="1:21" s="1" customFormat="1" ht="12.7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</row>
    <row r="52" spans="1:21" s="1" customFormat="1" ht="12.7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</row>
    <row r="53" spans="1:21" s="1" customFormat="1" ht="12.7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21" s="1" customFormat="1" ht="12.7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</row>
    <row r="55" spans="1:21" s="1" customFormat="1" ht="12.75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</row>
    <row r="56" spans="1:21" s="1" customFormat="1" ht="12.7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</row>
    <row r="57" spans="1:21" s="1" customFormat="1" ht="12.7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</sheetData>
  <sheetProtection/>
  <mergeCells count="6">
    <mergeCell ref="B3:O3"/>
    <mergeCell ref="B4:O4"/>
    <mergeCell ref="B5:O5"/>
    <mergeCell ref="B20:O20"/>
    <mergeCell ref="B21:O21"/>
    <mergeCell ref="B22:O22"/>
  </mergeCells>
  <printOptions/>
  <pageMargins left="0.5" right="0.5" top="0.5" bottom="0.5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Q45"/>
  <sheetViews>
    <sheetView zoomScalePageLayoutView="0" workbookViewId="0" topLeftCell="A3">
      <selection activeCell="A27" sqref="A27:IV30"/>
    </sheetView>
  </sheetViews>
  <sheetFormatPr defaultColWidth="11.00390625" defaultRowHeight="12.75"/>
  <cols>
    <col min="1" max="1" width="5.125" style="0" customWidth="1"/>
    <col min="2" max="2" width="5.25390625" style="1" bestFit="1" customWidth="1"/>
    <col min="3" max="3" width="15.625" style="92" bestFit="1" customWidth="1"/>
    <col min="4" max="4" width="12.25390625" style="92" bestFit="1" customWidth="1"/>
    <col min="5" max="6" width="9.625" style="93" customWidth="1"/>
    <col min="7" max="7" width="7.75390625" style="93" bestFit="1" customWidth="1"/>
    <col min="8" max="8" width="12.75390625" style="92" bestFit="1" customWidth="1"/>
    <col min="9" max="9" width="9.375" style="92" bestFit="1" customWidth="1"/>
    <col min="10" max="13" width="11.00390625" style="269" customWidth="1"/>
    <col min="14" max="14" width="11.00390625" style="0" customWidth="1"/>
    <col min="15" max="15" width="13.625" style="0" bestFit="1" customWidth="1"/>
    <col min="16" max="16" width="11.125" style="0" bestFit="1" customWidth="1"/>
    <col min="17" max="17" width="2.375" style="0" customWidth="1"/>
  </cols>
  <sheetData>
    <row r="4" spans="2:11" ht="18">
      <c r="B4" s="94"/>
      <c r="C4" s="286" t="s">
        <v>29</v>
      </c>
      <c r="J4" s="21"/>
      <c r="K4" s="21"/>
    </row>
    <row r="6" spans="1:17" ht="16.5">
      <c r="A6" s="101" t="s">
        <v>75</v>
      </c>
      <c r="B6" s="95">
        <v>1</v>
      </c>
      <c r="C6" s="229" t="s">
        <v>62</v>
      </c>
      <c r="D6" s="229" t="s">
        <v>60</v>
      </c>
      <c r="E6" s="231">
        <v>76.2</v>
      </c>
      <c r="F6" s="231">
        <v>3.4</v>
      </c>
      <c r="G6" s="230">
        <v>9</v>
      </c>
      <c r="H6" s="232" t="s">
        <v>66</v>
      </c>
      <c r="I6" s="232" t="s">
        <v>67</v>
      </c>
      <c r="O6" s="229" t="s">
        <v>84</v>
      </c>
      <c r="P6" s="229" t="s">
        <v>60</v>
      </c>
      <c r="Q6" s="230"/>
    </row>
    <row r="7" spans="1:17" ht="16.5">
      <c r="A7" s="101" t="s">
        <v>75</v>
      </c>
      <c r="B7" s="95">
        <v>2</v>
      </c>
      <c r="C7" s="229" t="s">
        <v>61</v>
      </c>
      <c r="D7" s="229" t="s">
        <v>60</v>
      </c>
      <c r="E7" s="231">
        <v>80.8</v>
      </c>
      <c r="F7" s="231">
        <v>7.6</v>
      </c>
      <c r="G7" s="230">
        <v>12</v>
      </c>
      <c r="H7" s="232" t="s">
        <v>66</v>
      </c>
      <c r="I7" s="232" t="s">
        <v>67</v>
      </c>
      <c r="O7" s="229" t="s">
        <v>83</v>
      </c>
      <c r="P7" s="229" t="s">
        <v>60</v>
      </c>
      <c r="Q7" s="230"/>
    </row>
    <row r="8" spans="1:17" ht="16.5">
      <c r="A8" s="101" t="s">
        <v>75</v>
      </c>
      <c r="B8" s="95">
        <v>3</v>
      </c>
      <c r="C8" s="232" t="s">
        <v>63</v>
      </c>
      <c r="D8" s="229" t="s">
        <v>60</v>
      </c>
      <c r="E8" s="231">
        <v>82.3</v>
      </c>
      <c r="F8" s="231">
        <v>9</v>
      </c>
      <c r="G8" s="230">
        <v>12</v>
      </c>
      <c r="H8" s="232" t="s">
        <v>66</v>
      </c>
      <c r="I8" s="232" t="s">
        <v>67</v>
      </c>
      <c r="O8" s="232" t="s">
        <v>85</v>
      </c>
      <c r="P8" s="229" t="s">
        <v>60</v>
      </c>
      <c r="Q8" s="230"/>
    </row>
    <row r="9" spans="1:17" ht="16.5">
      <c r="A9" s="101" t="s">
        <v>75</v>
      </c>
      <c r="B9" s="95">
        <v>4</v>
      </c>
      <c r="C9" s="232" t="s">
        <v>65</v>
      </c>
      <c r="D9" s="229" t="s">
        <v>60</v>
      </c>
      <c r="E9" s="231">
        <v>90</v>
      </c>
      <c r="F9" s="231">
        <v>18</v>
      </c>
      <c r="G9" s="230">
        <v>11</v>
      </c>
      <c r="H9" s="232" t="s">
        <v>66</v>
      </c>
      <c r="I9" s="232" t="s">
        <v>67</v>
      </c>
      <c r="M9" s="270"/>
      <c r="O9" s="232" t="s">
        <v>87</v>
      </c>
      <c r="P9" s="229" t="s">
        <v>60</v>
      </c>
      <c r="Q9" s="230"/>
    </row>
    <row r="10" spans="1:17" ht="16.5">
      <c r="A10" s="101" t="s">
        <v>75</v>
      </c>
      <c r="B10" s="95">
        <v>5</v>
      </c>
      <c r="C10" s="232" t="s">
        <v>64</v>
      </c>
      <c r="D10" s="229" t="s">
        <v>60</v>
      </c>
      <c r="E10" s="231">
        <v>87</v>
      </c>
      <c r="F10" s="231">
        <v>13.8</v>
      </c>
      <c r="G10" s="230">
        <v>12</v>
      </c>
      <c r="H10" s="232" t="s">
        <v>66</v>
      </c>
      <c r="I10" s="232" t="s">
        <v>67</v>
      </c>
      <c r="M10" s="270"/>
      <c r="O10" s="232" t="s">
        <v>86</v>
      </c>
      <c r="P10" s="229" t="s">
        <v>60</v>
      </c>
      <c r="Q10" s="230"/>
    </row>
    <row r="11" spans="1:17" ht="16.5">
      <c r="A11" s="101" t="s">
        <v>75</v>
      </c>
      <c r="B11" s="95">
        <v>6</v>
      </c>
      <c r="C11" s="232" t="s">
        <v>128</v>
      </c>
      <c r="D11" s="232" t="s">
        <v>60</v>
      </c>
      <c r="E11" s="231">
        <v>94</v>
      </c>
      <c r="F11" s="230">
        <v>22</v>
      </c>
      <c r="G11" s="230">
        <v>9</v>
      </c>
      <c r="H11" s="232" t="s">
        <v>66</v>
      </c>
      <c r="I11" s="232" t="s">
        <v>67</v>
      </c>
      <c r="M11" s="270"/>
      <c r="O11" s="232" t="s">
        <v>129</v>
      </c>
      <c r="P11" s="232" t="s">
        <v>60</v>
      </c>
      <c r="Q11" s="230"/>
    </row>
    <row r="12" spans="1:17" ht="16.5">
      <c r="A12" s="101" t="s">
        <v>75</v>
      </c>
      <c r="B12" s="99" t="s">
        <v>30</v>
      </c>
      <c r="C12" s="243" t="s">
        <v>143</v>
      </c>
      <c r="D12" s="243" t="s">
        <v>60</v>
      </c>
      <c r="E12" s="245">
        <v>76.2</v>
      </c>
      <c r="F12" s="245">
        <v>4.2</v>
      </c>
      <c r="G12" s="244">
        <v>10</v>
      </c>
      <c r="H12" s="246" t="s">
        <v>66</v>
      </c>
      <c r="I12" s="246" t="s">
        <v>67</v>
      </c>
      <c r="M12" s="271"/>
      <c r="O12" s="243" t="s">
        <v>82</v>
      </c>
      <c r="P12" s="243" t="s">
        <v>60</v>
      </c>
      <c r="Q12" s="244"/>
    </row>
    <row r="13" spans="1:17" ht="16.5">
      <c r="A13" s="101" t="s">
        <v>75</v>
      </c>
      <c r="B13" s="95">
        <v>1</v>
      </c>
      <c r="C13" s="229" t="s">
        <v>102</v>
      </c>
      <c r="D13" s="229" t="s">
        <v>68</v>
      </c>
      <c r="E13" s="267">
        <v>75.2</v>
      </c>
      <c r="F13" s="267">
        <v>1.4</v>
      </c>
      <c r="G13" s="230">
        <v>11</v>
      </c>
      <c r="H13" s="232" t="s">
        <v>108</v>
      </c>
      <c r="I13" s="232" t="s">
        <v>109</v>
      </c>
      <c r="J13" s="274" t="s">
        <v>110</v>
      </c>
      <c r="K13" s="274" t="s">
        <v>111</v>
      </c>
      <c r="L13" s="274"/>
      <c r="M13" s="274"/>
      <c r="O13" s="229" t="s">
        <v>138</v>
      </c>
      <c r="P13" s="229" t="s">
        <v>68</v>
      </c>
      <c r="Q13" s="230"/>
    </row>
    <row r="14" spans="1:17" ht="16.5">
      <c r="A14" s="101" t="s">
        <v>75</v>
      </c>
      <c r="B14" s="95">
        <v>2</v>
      </c>
      <c r="C14" s="229" t="s">
        <v>103</v>
      </c>
      <c r="D14" s="229" t="s">
        <v>68</v>
      </c>
      <c r="E14" s="267">
        <v>79.8</v>
      </c>
      <c r="F14" s="267">
        <v>6.4</v>
      </c>
      <c r="G14" s="230">
        <v>10</v>
      </c>
      <c r="H14" s="232" t="s">
        <v>108</v>
      </c>
      <c r="I14" s="232" t="s">
        <v>109</v>
      </c>
      <c r="J14" s="274" t="s">
        <v>110</v>
      </c>
      <c r="K14" s="274" t="s">
        <v>111</v>
      </c>
      <c r="L14" s="274"/>
      <c r="M14" s="274"/>
      <c r="O14" s="229" t="s">
        <v>144</v>
      </c>
      <c r="P14" s="229" t="s">
        <v>68</v>
      </c>
      <c r="Q14" s="230"/>
    </row>
    <row r="15" spans="1:17" ht="16.5">
      <c r="A15" s="101" t="s">
        <v>75</v>
      </c>
      <c r="B15" s="95">
        <v>3</v>
      </c>
      <c r="C15" s="229" t="s">
        <v>104</v>
      </c>
      <c r="D15" s="229" t="s">
        <v>68</v>
      </c>
      <c r="E15" s="267">
        <v>81.7</v>
      </c>
      <c r="F15" s="267">
        <v>8.8</v>
      </c>
      <c r="G15" s="230">
        <v>9</v>
      </c>
      <c r="H15" s="232" t="s">
        <v>108</v>
      </c>
      <c r="I15" s="232" t="s">
        <v>109</v>
      </c>
      <c r="J15" s="274" t="s">
        <v>110</v>
      </c>
      <c r="K15" s="274" t="s">
        <v>111</v>
      </c>
      <c r="L15" s="274"/>
      <c r="M15" s="274"/>
      <c r="O15" s="229" t="s">
        <v>130</v>
      </c>
      <c r="P15" s="229" t="s">
        <v>68</v>
      </c>
      <c r="Q15" s="230"/>
    </row>
    <row r="16" spans="1:17" ht="16.5">
      <c r="A16" s="101" t="s">
        <v>75</v>
      </c>
      <c r="B16" s="95">
        <v>4</v>
      </c>
      <c r="C16" s="229" t="s">
        <v>105</v>
      </c>
      <c r="D16" s="229" t="s">
        <v>68</v>
      </c>
      <c r="E16" s="267">
        <v>88.8</v>
      </c>
      <c r="F16" s="267">
        <v>16.8</v>
      </c>
      <c r="G16" s="230">
        <v>10</v>
      </c>
      <c r="H16" s="232" t="s">
        <v>108</v>
      </c>
      <c r="I16" s="232" t="s">
        <v>109</v>
      </c>
      <c r="J16" s="274" t="s">
        <v>110</v>
      </c>
      <c r="K16" s="274" t="s">
        <v>111</v>
      </c>
      <c r="L16" s="274"/>
      <c r="M16" s="274"/>
      <c r="O16" s="229" t="s">
        <v>145</v>
      </c>
      <c r="P16" s="229" t="s">
        <v>68</v>
      </c>
      <c r="Q16" s="230"/>
    </row>
    <row r="17" spans="1:17" ht="16.5">
      <c r="A17" s="101" t="s">
        <v>75</v>
      </c>
      <c r="B17" s="95">
        <v>5</v>
      </c>
      <c r="C17" s="229" t="s">
        <v>106</v>
      </c>
      <c r="D17" s="229" t="s">
        <v>68</v>
      </c>
      <c r="E17" s="267">
        <v>86.2</v>
      </c>
      <c r="F17" s="267">
        <v>13.4</v>
      </c>
      <c r="G17" s="230">
        <v>9</v>
      </c>
      <c r="H17" s="232" t="s">
        <v>108</v>
      </c>
      <c r="I17" s="232" t="s">
        <v>109</v>
      </c>
      <c r="J17" s="274" t="s">
        <v>110</v>
      </c>
      <c r="K17" s="274" t="s">
        <v>111</v>
      </c>
      <c r="L17" s="274"/>
      <c r="M17" s="274"/>
      <c r="O17" s="229" t="s">
        <v>131</v>
      </c>
      <c r="P17" s="229" t="s">
        <v>68</v>
      </c>
      <c r="Q17" s="230"/>
    </row>
    <row r="18" spans="1:17" ht="16.5">
      <c r="A18" s="101" t="s">
        <v>75</v>
      </c>
      <c r="B18" s="95">
        <v>6</v>
      </c>
      <c r="C18" s="268" t="s">
        <v>107</v>
      </c>
      <c r="D18" s="229" t="s">
        <v>68</v>
      </c>
      <c r="E18" s="267">
        <v>83.3</v>
      </c>
      <c r="F18" s="267">
        <v>11.3</v>
      </c>
      <c r="G18" s="230">
        <v>10</v>
      </c>
      <c r="H18" s="232" t="s">
        <v>108</v>
      </c>
      <c r="I18" s="232" t="s">
        <v>109</v>
      </c>
      <c r="J18" s="274" t="s">
        <v>110</v>
      </c>
      <c r="K18" s="274" t="s">
        <v>111</v>
      </c>
      <c r="L18" s="274"/>
      <c r="M18" s="274"/>
      <c r="O18" s="268" t="s">
        <v>146</v>
      </c>
      <c r="P18" s="229" t="s">
        <v>68</v>
      </c>
      <c r="Q18" s="230"/>
    </row>
    <row r="19" spans="1:17" ht="16.5">
      <c r="A19" s="101" t="s">
        <v>75</v>
      </c>
      <c r="B19" s="247" t="s">
        <v>30</v>
      </c>
      <c r="C19" s="248"/>
      <c r="D19" s="249" t="s">
        <v>68</v>
      </c>
      <c r="E19" s="250"/>
      <c r="F19" s="250"/>
      <c r="G19" s="272"/>
      <c r="H19" s="273" t="s">
        <v>108</v>
      </c>
      <c r="I19" s="273" t="s">
        <v>109</v>
      </c>
      <c r="J19" s="275" t="s">
        <v>110</v>
      </c>
      <c r="K19" s="275" t="s">
        <v>111</v>
      </c>
      <c r="L19" s="274"/>
      <c r="M19" s="274"/>
      <c r="O19" s="248"/>
      <c r="P19" s="249" t="s">
        <v>68</v>
      </c>
      <c r="Q19" s="272"/>
    </row>
    <row r="20" spans="1:17" ht="16.5">
      <c r="A20" s="101" t="s">
        <v>75</v>
      </c>
      <c r="B20" s="95">
        <v>1</v>
      </c>
      <c r="C20" s="229" t="s">
        <v>89</v>
      </c>
      <c r="D20" s="229" t="s">
        <v>69</v>
      </c>
      <c r="E20" s="267">
        <v>75.6</v>
      </c>
      <c r="F20" s="267">
        <v>3.6</v>
      </c>
      <c r="G20" s="230">
        <v>9</v>
      </c>
      <c r="H20" s="232" t="s">
        <v>96</v>
      </c>
      <c r="I20" s="232" t="s">
        <v>97</v>
      </c>
      <c r="J20" s="274" t="s">
        <v>98</v>
      </c>
      <c r="K20" s="274" t="s">
        <v>99</v>
      </c>
      <c r="L20" s="274" t="s">
        <v>100</v>
      </c>
      <c r="M20" s="274" t="s">
        <v>101</v>
      </c>
      <c r="O20" s="229" t="s">
        <v>132</v>
      </c>
      <c r="P20" s="229" t="s">
        <v>69</v>
      </c>
      <c r="Q20" s="230"/>
    </row>
    <row r="21" spans="1:17" ht="16.5">
      <c r="A21" s="101" t="s">
        <v>75</v>
      </c>
      <c r="B21" s="95">
        <v>2</v>
      </c>
      <c r="C21" s="229" t="s">
        <v>90</v>
      </c>
      <c r="D21" s="229" t="s">
        <v>69</v>
      </c>
      <c r="E21" s="267">
        <v>75.5</v>
      </c>
      <c r="F21" s="267">
        <v>2.4</v>
      </c>
      <c r="G21" s="230">
        <v>11</v>
      </c>
      <c r="H21" s="232" t="s">
        <v>96</v>
      </c>
      <c r="I21" s="232" t="s">
        <v>97</v>
      </c>
      <c r="J21" s="274" t="s">
        <v>98</v>
      </c>
      <c r="K21" s="274" t="s">
        <v>99</v>
      </c>
      <c r="L21" s="274" t="s">
        <v>100</v>
      </c>
      <c r="M21" s="274" t="s">
        <v>101</v>
      </c>
      <c r="O21" s="229" t="s">
        <v>139</v>
      </c>
      <c r="P21" s="229" t="s">
        <v>69</v>
      </c>
      <c r="Q21" s="230"/>
    </row>
    <row r="22" spans="1:17" ht="16.5">
      <c r="A22" s="101" t="s">
        <v>75</v>
      </c>
      <c r="B22" s="95">
        <v>3</v>
      </c>
      <c r="C22" s="229" t="s">
        <v>91</v>
      </c>
      <c r="D22" s="229" t="s">
        <v>69</v>
      </c>
      <c r="E22" s="267">
        <v>76.6</v>
      </c>
      <c r="F22" s="267">
        <v>4.6</v>
      </c>
      <c r="G22" s="230">
        <v>12</v>
      </c>
      <c r="H22" s="232" t="s">
        <v>96</v>
      </c>
      <c r="I22" s="232" t="s">
        <v>97</v>
      </c>
      <c r="J22" s="274" t="s">
        <v>98</v>
      </c>
      <c r="K22" s="274" t="s">
        <v>99</v>
      </c>
      <c r="L22" s="274" t="s">
        <v>100</v>
      </c>
      <c r="M22" s="274" t="s">
        <v>101</v>
      </c>
      <c r="O22" s="229" t="s">
        <v>135</v>
      </c>
      <c r="P22" s="229" t="s">
        <v>69</v>
      </c>
      <c r="Q22" s="230"/>
    </row>
    <row r="23" spans="1:17" ht="16.5">
      <c r="A23" s="101" t="s">
        <v>75</v>
      </c>
      <c r="B23" s="95">
        <v>4</v>
      </c>
      <c r="C23" s="229" t="s">
        <v>92</v>
      </c>
      <c r="D23" s="229" t="s">
        <v>69</v>
      </c>
      <c r="E23" s="267">
        <v>78.3</v>
      </c>
      <c r="F23" s="267">
        <v>5.8</v>
      </c>
      <c r="G23" s="230">
        <v>10</v>
      </c>
      <c r="H23" s="232" t="s">
        <v>96</v>
      </c>
      <c r="I23" s="232" t="s">
        <v>97</v>
      </c>
      <c r="J23" s="274" t="s">
        <v>98</v>
      </c>
      <c r="K23" s="274" t="s">
        <v>99</v>
      </c>
      <c r="L23" s="274" t="s">
        <v>100</v>
      </c>
      <c r="M23" s="274" t="s">
        <v>101</v>
      </c>
      <c r="O23" s="229" t="s">
        <v>147</v>
      </c>
      <c r="P23" s="229" t="s">
        <v>69</v>
      </c>
      <c r="Q23" s="230"/>
    </row>
    <row r="24" spans="1:17" ht="16.5">
      <c r="A24" s="101" t="s">
        <v>75</v>
      </c>
      <c r="B24" s="95">
        <v>5</v>
      </c>
      <c r="C24" s="229" t="s">
        <v>93</v>
      </c>
      <c r="D24" s="229" t="s">
        <v>69</v>
      </c>
      <c r="E24" s="267">
        <v>83</v>
      </c>
      <c r="F24" s="267">
        <v>11</v>
      </c>
      <c r="G24" s="230">
        <v>9</v>
      </c>
      <c r="H24" s="232" t="s">
        <v>96</v>
      </c>
      <c r="I24" s="232" t="s">
        <v>97</v>
      </c>
      <c r="J24" s="274" t="s">
        <v>98</v>
      </c>
      <c r="K24" s="274" t="s">
        <v>99</v>
      </c>
      <c r="L24" s="274" t="s">
        <v>100</v>
      </c>
      <c r="M24" s="274" t="s">
        <v>101</v>
      </c>
      <c r="O24" s="229" t="s">
        <v>133</v>
      </c>
      <c r="P24" s="229" t="s">
        <v>69</v>
      </c>
      <c r="Q24" s="230"/>
    </row>
    <row r="25" spans="1:17" ht="16.5">
      <c r="A25" s="101" t="s">
        <v>75</v>
      </c>
      <c r="B25" s="95">
        <v>6</v>
      </c>
      <c r="C25" s="268" t="s">
        <v>94</v>
      </c>
      <c r="D25" s="229" t="s">
        <v>69</v>
      </c>
      <c r="E25" s="267">
        <v>83.6</v>
      </c>
      <c r="F25" s="267">
        <v>10.3</v>
      </c>
      <c r="G25" s="230">
        <v>12</v>
      </c>
      <c r="H25" s="232" t="s">
        <v>96</v>
      </c>
      <c r="I25" s="232" t="s">
        <v>97</v>
      </c>
      <c r="J25" s="274" t="s">
        <v>98</v>
      </c>
      <c r="K25" s="274" t="s">
        <v>99</v>
      </c>
      <c r="L25" s="274" t="s">
        <v>100</v>
      </c>
      <c r="M25" s="274" t="s">
        <v>101</v>
      </c>
      <c r="O25" s="268" t="s">
        <v>136</v>
      </c>
      <c r="P25" s="229" t="s">
        <v>69</v>
      </c>
      <c r="Q25" s="230"/>
    </row>
    <row r="26" spans="1:17" ht="16.5">
      <c r="A26" s="101" t="s">
        <v>75</v>
      </c>
      <c r="B26" s="247" t="s">
        <v>30</v>
      </c>
      <c r="C26" s="248" t="s">
        <v>95</v>
      </c>
      <c r="D26" s="249" t="s">
        <v>69</v>
      </c>
      <c r="E26" s="250">
        <v>82</v>
      </c>
      <c r="F26" s="250">
        <v>10</v>
      </c>
      <c r="G26" s="272">
        <v>11</v>
      </c>
      <c r="H26" s="273" t="s">
        <v>96</v>
      </c>
      <c r="I26" s="273" t="s">
        <v>97</v>
      </c>
      <c r="J26" s="275" t="s">
        <v>98</v>
      </c>
      <c r="K26" s="275" t="s">
        <v>99</v>
      </c>
      <c r="L26" s="275" t="s">
        <v>100</v>
      </c>
      <c r="M26" s="275" t="s">
        <v>101</v>
      </c>
      <c r="O26" s="248" t="s">
        <v>140</v>
      </c>
      <c r="P26" s="249" t="s">
        <v>69</v>
      </c>
      <c r="Q26" s="272"/>
    </row>
    <row r="27" spans="1:17" ht="16.5">
      <c r="A27" s="101" t="s">
        <v>75</v>
      </c>
      <c r="B27" s="233" t="s">
        <v>46</v>
      </c>
      <c r="C27" s="235" t="s">
        <v>47</v>
      </c>
      <c r="D27" s="235" t="s">
        <v>48</v>
      </c>
      <c r="E27" s="242">
        <v>74.2</v>
      </c>
      <c r="F27" s="242">
        <v>1.4</v>
      </c>
      <c r="G27" s="237">
        <v>11</v>
      </c>
      <c r="H27" s="238" t="s">
        <v>49</v>
      </c>
      <c r="I27" s="238" t="s">
        <v>50</v>
      </c>
      <c r="O27" s="235" t="s">
        <v>77</v>
      </c>
      <c r="P27" s="235" t="s">
        <v>48</v>
      </c>
      <c r="Q27" s="237"/>
    </row>
    <row r="28" spans="1:17" ht="16.5">
      <c r="A28" s="101" t="s">
        <v>75</v>
      </c>
      <c r="B28" s="233" t="s">
        <v>46</v>
      </c>
      <c r="C28" s="234" t="s">
        <v>51</v>
      </c>
      <c r="D28" s="235" t="s">
        <v>48</v>
      </c>
      <c r="E28" s="236">
        <v>81.5</v>
      </c>
      <c r="F28" s="236">
        <v>8</v>
      </c>
      <c r="G28" s="237">
        <v>9</v>
      </c>
      <c r="H28" s="238" t="s">
        <v>49</v>
      </c>
      <c r="I28" s="238" t="s">
        <v>50</v>
      </c>
      <c r="O28" s="234" t="s">
        <v>78</v>
      </c>
      <c r="P28" s="235" t="s">
        <v>48</v>
      </c>
      <c r="Q28" s="237"/>
    </row>
    <row r="29" spans="1:17" ht="16.5">
      <c r="A29" s="101" t="s">
        <v>75</v>
      </c>
      <c r="B29" s="233" t="s">
        <v>46</v>
      </c>
      <c r="C29" s="235" t="s">
        <v>52</v>
      </c>
      <c r="D29" s="235" t="s">
        <v>53</v>
      </c>
      <c r="E29" s="239">
        <v>79.5</v>
      </c>
      <c r="F29" s="239">
        <v>7.5</v>
      </c>
      <c r="G29" s="237">
        <v>9</v>
      </c>
      <c r="H29" s="238" t="s">
        <v>54</v>
      </c>
      <c r="I29" s="238" t="s">
        <v>55</v>
      </c>
      <c r="O29" s="235" t="s">
        <v>80</v>
      </c>
      <c r="P29" s="235" t="s">
        <v>53</v>
      </c>
      <c r="Q29" s="237"/>
    </row>
    <row r="30" spans="1:17" ht="12.75" customHeight="1">
      <c r="A30" s="101" t="s">
        <v>75</v>
      </c>
      <c r="B30" s="233" t="s">
        <v>46</v>
      </c>
      <c r="C30" s="235" t="s">
        <v>56</v>
      </c>
      <c r="D30" s="235" t="s">
        <v>57</v>
      </c>
      <c r="E30" s="240">
        <v>84</v>
      </c>
      <c r="F30" s="240">
        <v>11</v>
      </c>
      <c r="G30" s="237">
        <v>11</v>
      </c>
      <c r="H30" s="238" t="s">
        <v>58</v>
      </c>
      <c r="I30" s="238" t="s">
        <v>59</v>
      </c>
      <c r="M30" s="270"/>
      <c r="O30" s="235" t="s">
        <v>81</v>
      </c>
      <c r="P30" s="235" t="s">
        <v>57</v>
      </c>
      <c r="Q30" s="237"/>
    </row>
    <row r="31" spans="1:17" ht="16.5">
      <c r="A31" s="101" t="s">
        <v>75</v>
      </c>
      <c r="B31" s="233" t="s">
        <v>41</v>
      </c>
      <c r="C31" s="235" t="s">
        <v>42</v>
      </c>
      <c r="D31" s="235" t="s">
        <v>43</v>
      </c>
      <c r="E31" s="241">
        <v>75.3</v>
      </c>
      <c r="F31" s="242">
        <v>1.8</v>
      </c>
      <c r="G31" s="237">
        <v>12</v>
      </c>
      <c r="H31" s="238" t="s">
        <v>44</v>
      </c>
      <c r="I31" s="238" t="s">
        <v>45</v>
      </c>
      <c r="O31" s="235" t="s">
        <v>76</v>
      </c>
      <c r="P31" s="235" t="s">
        <v>43</v>
      </c>
      <c r="Q31" s="237"/>
    </row>
    <row r="32" spans="1:17" ht="16.5">
      <c r="A32" s="101" t="s">
        <v>75</v>
      </c>
      <c r="B32" s="233" t="s">
        <v>41</v>
      </c>
      <c r="C32" s="235" t="s">
        <v>112</v>
      </c>
      <c r="D32" s="235" t="s">
        <v>150</v>
      </c>
      <c r="E32" s="240">
        <v>81.6</v>
      </c>
      <c r="F32" s="240">
        <v>9.6</v>
      </c>
      <c r="G32" s="237">
        <v>9</v>
      </c>
      <c r="H32" s="238" t="s">
        <v>113</v>
      </c>
      <c r="I32" s="238" t="s">
        <v>114</v>
      </c>
      <c r="J32" s="276" t="s">
        <v>115</v>
      </c>
      <c r="K32" s="276" t="s">
        <v>116</v>
      </c>
      <c r="O32" s="235" t="s">
        <v>134</v>
      </c>
      <c r="P32" s="235" t="s">
        <v>150</v>
      </c>
      <c r="Q32" s="237"/>
    </row>
    <row r="33" spans="1:17" ht="16.5">
      <c r="A33" s="101" t="s">
        <v>75</v>
      </c>
      <c r="B33" s="233" t="s">
        <v>41</v>
      </c>
      <c r="C33" s="234" t="s">
        <v>117</v>
      </c>
      <c r="D33" s="235" t="s">
        <v>150</v>
      </c>
      <c r="E33" s="254">
        <v>83.5</v>
      </c>
      <c r="F33" s="254">
        <v>11.5</v>
      </c>
      <c r="G33" s="253">
        <v>11</v>
      </c>
      <c r="H33" s="238" t="s">
        <v>113</v>
      </c>
      <c r="I33" s="238" t="s">
        <v>114</v>
      </c>
      <c r="J33" s="276" t="s">
        <v>115</v>
      </c>
      <c r="K33" s="276" t="s">
        <v>116</v>
      </c>
      <c r="O33" s="234" t="s">
        <v>141</v>
      </c>
      <c r="P33" s="235" t="s">
        <v>150</v>
      </c>
      <c r="Q33" s="253"/>
    </row>
    <row r="34" spans="1:17" ht="16.5">
      <c r="A34" s="101" t="s">
        <v>75</v>
      </c>
      <c r="B34" s="233" t="s">
        <v>41</v>
      </c>
      <c r="C34" s="234" t="s">
        <v>118</v>
      </c>
      <c r="D34" s="235" t="s">
        <v>150</v>
      </c>
      <c r="E34" s="254">
        <v>84.3</v>
      </c>
      <c r="F34" s="254">
        <v>12.3</v>
      </c>
      <c r="G34" s="253">
        <v>11</v>
      </c>
      <c r="H34" s="238" t="s">
        <v>113</v>
      </c>
      <c r="I34" s="238" t="s">
        <v>114</v>
      </c>
      <c r="J34" s="276" t="s">
        <v>115</v>
      </c>
      <c r="K34" s="276" t="s">
        <v>116</v>
      </c>
      <c r="O34" s="234" t="s">
        <v>142</v>
      </c>
      <c r="P34" s="235" t="s">
        <v>150</v>
      </c>
      <c r="Q34" s="253"/>
    </row>
    <row r="35" spans="1:17" ht="15" customHeight="1">
      <c r="A35" s="283" t="s">
        <v>75</v>
      </c>
      <c r="B35" s="233" t="s">
        <v>41</v>
      </c>
      <c r="C35" s="234" t="s">
        <v>122</v>
      </c>
      <c r="D35" s="234" t="s">
        <v>74</v>
      </c>
      <c r="E35" s="285">
        <v>80.4</v>
      </c>
      <c r="F35" s="285">
        <v>8.4</v>
      </c>
      <c r="G35" s="253">
        <v>10</v>
      </c>
      <c r="H35" s="255" t="s">
        <v>123</v>
      </c>
      <c r="I35" s="255" t="s">
        <v>124</v>
      </c>
      <c r="J35" s="284" t="s">
        <v>125</v>
      </c>
      <c r="K35" s="276" t="s">
        <v>126</v>
      </c>
      <c r="O35" s="234" t="s">
        <v>148</v>
      </c>
      <c r="P35" s="234" t="s">
        <v>74</v>
      </c>
      <c r="Q35" s="253"/>
    </row>
    <row r="36" spans="1:17" ht="16.5">
      <c r="A36" s="283" t="s">
        <v>75</v>
      </c>
      <c r="B36" s="233" t="s">
        <v>41</v>
      </c>
      <c r="C36" s="234" t="s">
        <v>121</v>
      </c>
      <c r="D36" s="234" t="s">
        <v>74</v>
      </c>
      <c r="E36" s="254">
        <v>81.3</v>
      </c>
      <c r="F36" s="254">
        <v>9</v>
      </c>
      <c r="G36" s="253">
        <v>12</v>
      </c>
      <c r="H36" s="255" t="s">
        <v>123</v>
      </c>
      <c r="I36" s="255" t="s">
        <v>124</v>
      </c>
      <c r="J36" s="284" t="s">
        <v>125</v>
      </c>
      <c r="K36" s="276" t="s">
        <v>126</v>
      </c>
      <c r="O36" s="234" t="s">
        <v>149</v>
      </c>
      <c r="P36" s="234" t="s">
        <v>74</v>
      </c>
      <c r="Q36" s="253"/>
    </row>
    <row r="37" spans="1:17" ht="16.5">
      <c r="A37" s="101"/>
      <c r="B37" s="277" t="s">
        <v>41</v>
      </c>
      <c r="C37" s="278" t="s">
        <v>120</v>
      </c>
      <c r="D37" s="278" t="s">
        <v>71</v>
      </c>
      <c r="E37" s="280">
        <v>73.3</v>
      </c>
      <c r="F37" s="280">
        <v>1.3</v>
      </c>
      <c r="G37" s="279">
        <v>12</v>
      </c>
      <c r="H37" s="281" t="s">
        <v>72</v>
      </c>
      <c r="I37" s="281" t="s">
        <v>73</v>
      </c>
      <c r="J37" s="282" t="s">
        <v>119</v>
      </c>
      <c r="K37" s="282" t="s">
        <v>127</v>
      </c>
      <c r="O37" s="278" t="s">
        <v>137</v>
      </c>
      <c r="P37" s="278" t="s">
        <v>71</v>
      </c>
      <c r="Q37" s="279"/>
    </row>
    <row r="38" spans="1:17" ht="16.5">
      <c r="A38" s="101" t="s">
        <v>75</v>
      </c>
      <c r="B38" s="277" t="s">
        <v>41</v>
      </c>
      <c r="C38" s="278" t="s">
        <v>70</v>
      </c>
      <c r="D38" s="278" t="s">
        <v>71</v>
      </c>
      <c r="E38" s="280">
        <v>84</v>
      </c>
      <c r="F38" s="280">
        <v>12</v>
      </c>
      <c r="G38" s="279">
        <v>12</v>
      </c>
      <c r="H38" s="281" t="s">
        <v>72</v>
      </c>
      <c r="I38" s="281" t="s">
        <v>73</v>
      </c>
      <c r="J38" s="282" t="s">
        <v>119</v>
      </c>
      <c r="K38" s="282" t="s">
        <v>127</v>
      </c>
      <c r="O38" s="278" t="s">
        <v>79</v>
      </c>
      <c r="P38" s="278" t="s">
        <v>71</v>
      </c>
      <c r="Q38" s="279"/>
    </row>
    <row r="39" spans="3:4" ht="12.75">
      <c r="C39" s="96"/>
      <c r="D39" s="96"/>
    </row>
    <row r="40" spans="3:4" ht="12.75">
      <c r="C40" s="96"/>
      <c r="D40" s="96"/>
    </row>
    <row r="41" spans="3:4" ht="12.75">
      <c r="C41" s="96"/>
      <c r="D41" s="96"/>
    </row>
    <row r="42" spans="3:4" ht="12.75">
      <c r="C42" s="96"/>
      <c r="D42" s="96"/>
    </row>
    <row r="43" spans="3:4" ht="12.75">
      <c r="C43" s="96"/>
      <c r="D43" s="96"/>
    </row>
    <row r="44" spans="3:4" ht="12.75">
      <c r="C44" s="96"/>
      <c r="D44" s="96"/>
    </row>
    <row r="45" spans="3:4" ht="12.75">
      <c r="C45" s="96"/>
      <c r="D45" s="9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Heffner</dc:creator>
  <cp:keywords/>
  <dc:description/>
  <cp:lastModifiedBy>donnie</cp:lastModifiedBy>
  <cp:lastPrinted>2013-05-08T22:16:31Z</cp:lastPrinted>
  <dcterms:created xsi:type="dcterms:W3CDTF">2008-05-14T03:36:21Z</dcterms:created>
  <dcterms:modified xsi:type="dcterms:W3CDTF">2013-05-08T22:17:25Z</dcterms:modified>
  <cp:category/>
  <cp:version/>
  <cp:contentType/>
  <cp:contentStatus/>
</cp:coreProperties>
</file>