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5480" windowHeight="9120"/>
  </bookViews>
  <sheets>
    <sheet name="State Men's Recap" sheetId="1" r:id="rId1"/>
    <sheet name="Day 1 Hole-by-Hole" sheetId="2" r:id="rId2"/>
    <sheet name="Day 2 Hole-by-Hole" sheetId="8" r:id="rId3"/>
    <sheet name="Results" sheetId="4" r:id="rId4"/>
    <sheet name="Tee List" sheetId="12" r:id="rId5"/>
    <sheet name="Day #1 Tee Times" sheetId="9" r:id="rId6"/>
    <sheet name="Day #2 Tee Times" sheetId="6" r:id="rId7"/>
    <sheet name="Entries" sheetId="10" r:id="rId8"/>
    <sheet name="Sheet1" sheetId="11" r:id="rId9"/>
  </sheets>
  <definedNames>
    <definedName name="_GoBack" localSheetId="7">Entries!#REF!</definedName>
    <definedName name="_xlnm.Print_Area" localSheetId="5">'Day #1 Tee Times'!$A$1:$S$59</definedName>
    <definedName name="_xlnm.Print_Area" localSheetId="0">'State Men''s Recap'!$A$1:$P$85</definedName>
    <definedName name="_xlnm.Print_Area" localSheetId="4">'Tee List'!$A$1:$O$22</definedName>
  </definedNames>
  <calcPr calcId="114210" concurrentCalc="0"/>
</workbook>
</file>

<file path=xl/calcChain.xml><?xml version="1.0" encoding="utf-8"?>
<calcChain xmlns="http://schemas.openxmlformats.org/spreadsheetml/2006/main">
  <c r="M7" i="8"/>
  <c r="M39" i="2"/>
  <c r="W39"/>
  <c r="X39"/>
  <c r="E70" i="1"/>
  <c r="M39" i="8"/>
  <c r="W39"/>
  <c r="X39"/>
  <c r="F70" i="1"/>
  <c r="G70"/>
  <c r="G40" i="4"/>
  <c r="M38" i="2"/>
  <c r="W38"/>
  <c r="X38"/>
  <c r="E69" i="1"/>
  <c r="M38" i="8"/>
  <c r="W38"/>
  <c r="X38"/>
  <c r="F69" i="1"/>
  <c r="G69"/>
  <c r="G17" i="4"/>
  <c r="M2" i="2"/>
  <c r="W2"/>
  <c r="X2"/>
  <c r="E9" i="1"/>
  <c r="M2" i="8"/>
  <c r="W2"/>
  <c r="X2"/>
  <c r="F9" i="1"/>
  <c r="G9"/>
  <c r="G38" i="4"/>
  <c r="M5" i="2"/>
  <c r="W5"/>
  <c r="X5"/>
  <c r="E12" i="1"/>
  <c r="M5" i="8"/>
  <c r="W5"/>
  <c r="X5"/>
  <c r="F12" i="1"/>
  <c r="G12"/>
  <c r="G46" i="4"/>
  <c r="M6" i="2"/>
  <c r="W6"/>
  <c r="X6"/>
  <c r="E13" i="1"/>
  <c r="M6" i="8"/>
  <c r="W6"/>
  <c r="X6"/>
  <c r="F13" i="1"/>
  <c r="G13"/>
  <c r="G57" i="4"/>
  <c r="M3" i="2"/>
  <c r="W3"/>
  <c r="X3"/>
  <c r="E10" i="1"/>
  <c r="M3" i="8"/>
  <c r="W3"/>
  <c r="X3"/>
  <c r="F10" i="1"/>
  <c r="G10"/>
  <c r="G26" i="4"/>
  <c r="M7" i="2"/>
  <c r="W7"/>
  <c r="X7"/>
  <c r="E14" i="1"/>
  <c r="W7" i="8"/>
  <c r="X7"/>
  <c r="F14" i="1"/>
  <c r="G14"/>
  <c r="G56" i="4"/>
  <c r="M4" i="2"/>
  <c r="W4"/>
  <c r="X4"/>
  <c r="E11" i="1"/>
  <c r="M4" i="8"/>
  <c r="W4"/>
  <c r="X4"/>
  <c r="F11" i="1"/>
  <c r="G11"/>
  <c r="G59" i="4"/>
  <c r="M8" i="2"/>
  <c r="W8"/>
  <c r="X8"/>
  <c r="E19" i="1"/>
  <c r="M8" i="8"/>
  <c r="W8"/>
  <c r="X8"/>
  <c r="F19" i="1"/>
  <c r="G19"/>
  <c r="G35" i="4"/>
  <c r="M9" i="2"/>
  <c r="W9"/>
  <c r="X9"/>
  <c r="E20" i="1"/>
  <c r="M9" i="8"/>
  <c r="W9"/>
  <c r="X9"/>
  <c r="F20" i="1"/>
  <c r="G20"/>
  <c r="G39" i="4"/>
  <c r="M10" i="2"/>
  <c r="W10"/>
  <c r="X10"/>
  <c r="E21" i="1"/>
  <c r="M10" i="8"/>
  <c r="W10"/>
  <c r="X10"/>
  <c r="F21" i="1"/>
  <c r="G21"/>
  <c r="G23" i="4"/>
  <c r="M11" i="2"/>
  <c r="W11"/>
  <c r="X11"/>
  <c r="E22" i="1"/>
  <c r="M11" i="8"/>
  <c r="W11"/>
  <c r="X11"/>
  <c r="F22" i="1"/>
  <c r="G22"/>
  <c r="G49" i="4"/>
  <c r="M13" i="2"/>
  <c r="W13"/>
  <c r="X13"/>
  <c r="E24" i="1"/>
  <c r="M13" i="8"/>
  <c r="W13"/>
  <c r="X13"/>
  <c r="F24" i="1"/>
  <c r="G24"/>
  <c r="G63" i="4"/>
  <c r="M12" i="2"/>
  <c r="W12"/>
  <c r="X12"/>
  <c r="E23" i="1"/>
  <c r="M12" i="8"/>
  <c r="W12"/>
  <c r="X12"/>
  <c r="F23" i="1"/>
  <c r="G23"/>
  <c r="G42" i="4"/>
  <c r="M40" i="2"/>
  <c r="W40"/>
  <c r="X40"/>
  <c r="E71" i="1"/>
  <c r="M40" i="8"/>
  <c r="W40"/>
  <c r="X40"/>
  <c r="F71" i="1"/>
  <c r="G71"/>
  <c r="G53" i="4"/>
  <c r="M41" i="2"/>
  <c r="W41"/>
  <c r="X41"/>
  <c r="E72" i="1"/>
  <c r="M41" i="8"/>
  <c r="W41"/>
  <c r="X41"/>
  <c r="F72" i="1"/>
  <c r="G72"/>
  <c r="G54" i="4"/>
  <c r="M14" i="2"/>
  <c r="W14"/>
  <c r="X14"/>
  <c r="E29" i="1"/>
  <c r="M14" i="8"/>
  <c r="W14"/>
  <c r="X14"/>
  <c r="F29" i="1"/>
  <c r="G29"/>
  <c r="G14" i="4"/>
  <c r="M15" i="2"/>
  <c r="W15"/>
  <c r="X15"/>
  <c r="E30" i="1"/>
  <c r="M15" i="8"/>
  <c r="W15"/>
  <c r="X15"/>
  <c r="F30" i="1"/>
  <c r="G30"/>
  <c r="G21" i="4"/>
  <c r="M18" i="2"/>
  <c r="W18"/>
  <c r="X18"/>
  <c r="E33" i="1"/>
  <c r="M18" i="8"/>
  <c r="W18"/>
  <c r="X18"/>
  <c r="F33" i="1"/>
  <c r="G33"/>
  <c r="G27" i="4"/>
  <c r="M19" i="2"/>
  <c r="W19"/>
  <c r="X19"/>
  <c r="E34" i="1"/>
  <c r="M19" i="8"/>
  <c r="W19"/>
  <c r="X19"/>
  <c r="F34" i="1"/>
  <c r="G34"/>
  <c r="G28" i="4"/>
  <c r="M16" i="2"/>
  <c r="W16"/>
  <c r="X16"/>
  <c r="E31" i="1"/>
  <c r="M16" i="8"/>
  <c r="W16"/>
  <c r="X16"/>
  <c r="F31" i="1"/>
  <c r="G31"/>
  <c r="G36" i="4"/>
  <c r="M17" i="2"/>
  <c r="W17"/>
  <c r="X17"/>
  <c r="E32" i="1"/>
  <c r="M17" i="8"/>
  <c r="W17"/>
  <c r="X17"/>
  <c r="F32" i="1"/>
  <c r="G32"/>
  <c r="G31" i="4"/>
  <c r="M42" i="2"/>
  <c r="W42"/>
  <c r="X42"/>
  <c r="E73" i="1"/>
  <c r="M42" i="8"/>
  <c r="W42"/>
  <c r="X42"/>
  <c r="F73" i="1"/>
  <c r="G73"/>
  <c r="G29" i="4"/>
  <c r="M43" i="2"/>
  <c r="W43"/>
  <c r="X43"/>
  <c r="E74" i="1"/>
  <c r="M43" i="8"/>
  <c r="W43"/>
  <c r="X43"/>
  <c r="F74" i="1"/>
  <c r="G74"/>
  <c r="G20" i="4"/>
  <c r="M21" i="2"/>
  <c r="W21"/>
  <c r="X21"/>
  <c r="E40" i="1"/>
  <c r="M21" i="8"/>
  <c r="W21"/>
  <c r="X21"/>
  <c r="F40" i="1"/>
  <c r="G40"/>
  <c r="G45" i="4"/>
  <c r="M20" i="2"/>
  <c r="W20"/>
  <c r="X20"/>
  <c r="E39" i="1"/>
  <c r="M20" i="8"/>
  <c r="W20"/>
  <c r="X20"/>
  <c r="F39" i="1"/>
  <c r="G39"/>
  <c r="G15" i="4"/>
  <c r="M22" i="2"/>
  <c r="W22"/>
  <c r="X22"/>
  <c r="E41" i="1"/>
  <c r="M22" i="8"/>
  <c r="W22"/>
  <c r="X22"/>
  <c r="F41" i="1"/>
  <c r="G41"/>
  <c r="G55" i="4"/>
  <c r="M23" i="2"/>
  <c r="W23"/>
  <c r="X23"/>
  <c r="E42" i="1"/>
  <c r="M23" i="8"/>
  <c r="W23"/>
  <c r="X23"/>
  <c r="F42" i="1"/>
  <c r="G42"/>
  <c r="G44" i="4"/>
  <c r="M24" i="2"/>
  <c r="W24"/>
  <c r="X24"/>
  <c r="E43" i="1"/>
  <c r="M24" i="8"/>
  <c r="W24"/>
  <c r="X24"/>
  <c r="F43" i="1"/>
  <c r="G43"/>
  <c r="G50" i="4"/>
  <c r="M25" i="2"/>
  <c r="W25"/>
  <c r="X25"/>
  <c r="E44" i="1"/>
  <c r="M25" i="8"/>
  <c r="W25"/>
  <c r="X25"/>
  <c r="F44" i="1"/>
  <c r="G44"/>
  <c r="G47" i="4"/>
  <c r="M44" i="2"/>
  <c r="W44"/>
  <c r="X44"/>
  <c r="E75" i="1"/>
  <c r="M44" i="8"/>
  <c r="W44"/>
  <c r="X44"/>
  <c r="F75" i="1"/>
  <c r="G75"/>
  <c r="G41" i="4"/>
  <c r="M45" i="2"/>
  <c r="W45"/>
  <c r="X45"/>
  <c r="E76" i="1"/>
  <c r="M45" i="8"/>
  <c r="W45"/>
  <c r="X45"/>
  <c r="F76" i="1"/>
  <c r="G76"/>
  <c r="G51" i="4"/>
  <c r="M48" i="2"/>
  <c r="W48"/>
  <c r="X48"/>
  <c r="E79" i="1"/>
  <c r="M48" i="8"/>
  <c r="W48"/>
  <c r="X48"/>
  <c r="F79" i="1"/>
  <c r="G79"/>
  <c r="G37" i="4"/>
  <c r="M47" i="2"/>
  <c r="W47"/>
  <c r="X47"/>
  <c r="E78" i="1"/>
  <c r="M47" i="8"/>
  <c r="W47"/>
  <c r="X47"/>
  <c r="F78" i="1"/>
  <c r="G78"/>
  <c r="G30" i="4"/>
  <c r="M46" i="2"/>
  <c r="W46"/>
  <c r="X46"/>
  <c r="E77" i="1"/>
  <c r="M46" i="8"/>
  <c r="W46"/>
  <c r="X46"/>
  <c r="G77" i="1"/>
  <c r="G25" i="4"/>
  <c r="M49" i="2"/>
  <c r="W49"/>
  <c r="X49"/>
  <c r="E80" i="1"/>
  <c r="M49" i="8"/>
  <c r="W49"/>
  <c r="X49"/>
  <c r="F80" i="1"/>
  <c r="G80"/>
  <c r="G34" i="4"/>
  <c r="M26" i="2"/>
  <c r="W26"/>
  <c r="X26"/>
  <c r="E49" i="1"/>
  <c r="M26" i="8"/>
  <c r="W26"/>
  <c r="X26"/>
  <c r="F49" i="1"/>
  <c r="G49"/>
  <c r="G19" i="4"/>
  <c r="M27" i="2"/>
  <c r="W27"/>
  <c r="X27"/>
  <c r="E50" i="1"/>
  <c r="M27" i="8"/>
  <c r="W27"/>
  <c r="X27"/>
  <c r="F50" i="1"/>
  <c r="G50"/>
  <c r="G33" i="4"/>
  <c r="M28" i="2"/>
  <c r="W28"/>
  <c r="X28"/>
  <c r="E51" i="1"/>
  <c r="M28" i="8"/>
  <c r="W28"/>
  <c r="X28"/>
  <c r="F51" i="1"/>
  <c r="G51"/>
  <c r="G32" i="4"/>
  <c r="M29" i="2"/>
  <c r="W29"/>
  <c r="X29"/>
  <c r="E52" i="1"/>
  <c r="M29" i="8"/>
  <c r="W29"/>
  <c r="X29"/>
  <c r="F52" i="1"/>
  <c r="G52"/>
  <c r="G24" i="4"/>
  <c r="M30" i="2"/>
  <c r="W30"/>
  <c r="X30"/>
  <c r="E53" i="1"/>
  <c r="M30" i="8"/>
  <c r="W30"/>
  <c r="X30"/>
  <c r="F53" i="1"/>
  <c r="G53"/>
  <c r="G43" i="4"/>
  <c r="M31" i="2"/>
  <c r="W31"/>
  <c r="X31"/>
  <c r="E54" i="1"/>
  <c r="M31" i="8"/>
  <c r="W31"/>
  <c r="X31"/>
  <c r="F54" i="1"/>
  <c r="G54"/>
  <c r="G62" i="4"/>
  <c r="M50" i="2"/>
  <c r="W50"/>
  <c r="X50"/>
  <c r="E81" i="1"/>
  <c r="M50" i="8"/>
  <c r="W50"/>
  <c r="X50"/>
  <c r="F81" i="1"/>
  <c r="G81"/>
  <c r="G52" i="4"/>
  <c r="M51" i="2"/>
  <c r="W51"/>
  <c r="X51"/>
  <c r="E82" i="1"/>
  <c r="M51" i="8"/>
  <c r="W51"/>
  <c r="X51"/>
  <c r="F82" i="1"/>
  <c r="G82"/>
  <c r="G16" i="4"/>
  <c r="M52" i="2"/>
  <c r="W52"/>
  <c r="X52"/>
  <c r="E83" i="1"/>
  <c r="M52" i="8"/>
  <c r="W52"/>
  <c r="X52"/>
  <c r="F83" i="1"/>
  <c r="G83"/>
  <c r="G18" i="4"/>
  <c r="M32" i="2"/>
  <c r="W32"/>
  <c r="X32"/>
  <c r="E59" i="1"/>
  <c r="M32" i="8"/>
  <c r="W32"/>
  <c r="X32"/>
  <c r="F59" i="1"/>
  <c r="G59"/>
  <c r="G22" i="4"/>
  <c r="M33" i="2"/>
  <c r="W33"/>
  <c r="X33"/>
  <c r="E60" i="1"/>
  <c r="M33" i="8"/>
  <c r="W33"/>
  <c r="X33"/>
  <c r="F60" i="1"/>
  <c r="G60"/>
  <c r="G48" i="4"/>
  <c r="M34" i="2"/>
  <c r="W34"/>
  <c r="X34"/>
  <c r="E61" i="1"/>
  <c r="M34" i="8"/>
  <c r="W34"/>
  <c r="X34"/>
  <c r="F61" i="1"/>
  <c r="G61"/>
  <c r="G60" i="4"/>
  <c r="M35" i="2"/>
  <c r="W35"/>
  <c r="X35"/>
  <c r="E62" i="1"/>
  <c r="M35" i="8"/>
  <c r="W35"/>
  <c r="X35"/>
  <c r="F62" i="1"/>
  <c r="G62"/>
  <c r="G64" i="4"/>
  <c r="M36" i="2"/>
  <c r="W36"/>
  <c r="X36"/>
  <c r="E63" i="1"/>
  <c r="M36" i="8"/>
  <c r="W36"/>
  <c r="X36"/>
  <c r="F63" i="1"/>
  <c r="G63"/>
  <c r="G58" i="4"/>
  <c r="M37" i="2"/>
  <c r="W37"/>
  <c r="X37"/>
  <c r="E64" i="1"/>
  <c r="M37" i="8"/>
  <c r="W37"/>
  <c r="X37"/>
  <c r="F64" i="1"/>
  <c r="G64"/>
  <c r="G61" i="4"/>
  <c r="B40"/>
  <c r="B38"/>
  <c r="B46"/>
  <c r="B57"/>
  <c r="B26"/>
  <c r="B56"/>
  <c r="B59"/>
  <c r="B35"/>
  <c r="B39"/>
  <c r="B23"/>
  <c r="B49"/>
  <c r="B63"/>
  <c r="B42"/>
  <c r="B53"/>
  <c r="B54"/>
  <c r="B14"/>
  <c r="B21"/>
  <c r="B27"/>
  <c r="B28"/>
  <c r="B36"/>
  <c r="B31"/>
  <c r="B29"/>
  <c r="B20"/>
  <c r="B45"/>
  <c r="B15"/>
  <c r="B55"/>
  <c r="B44"/>
  <c r="B50"/>
  <c r="B47"/>
  <c r="B41"/>
  <c r="B51"/>
  <c r="B37"/>
  <c r="B30"/>
  <c r="B25"/>
  <c r="B34"/>
  <c r="B19"/>
  <c r="B33"/>
  <c r="B32"/>
  <c r="B24"/>
  <c r="B43"/>
  <c r="B62"/>
  <c r="B52"/>
  <c r="B16"/>
  <c r="B18"/>
  <c r="B22"/>
  <c r="B48"/>
  <c r="B60"/>
  <c r="B64"/>
  <c r="B58"/>
  <c r="B61"/>
  <c r="B17"/>
  <c r="M58" i="2"/>
  <c r="W58"/>
  <c r="X58"/>
  <c r="M58" i="8"/>
  <c r="W58"/>
  <c r="X58"/>
  <c r="M57" i="2"/>
  <c r="W57"/>
  <c r="X57"/>
  <c r="M57" i="8"/>
  <c r="W57"/>
  <c r="X57"/>
  <c r="M56" i="2"/>
  <c r="W56"/>
  <c r="X56"/>
  <c r="M56" i="8"/>
  <c r="W56"/>
  <c r="X56"/>
  <c r="M55" i="2"/>
  <c r="W55"/>
  <c r="X55"/>
  <c r="M55" i="8"/>
  <c r="W55"/>
  <c r="X55"/>
  <c r="M54" i="2"/>
  <c r="W54"/>
  <c r="X54"/>
  <c r="M54" i="8"/>
  <c r="W54"/>
  <c r="X54"/>
  <c r="M53" i="2"/>
  <c r="W53"/>
  <c r="X53"/>
  <c r="M53" i="8"/>
  <c r="W53"/>
  <c r="X53"/>
  <c r="E30" i="4"/>
  <c r="E51"/>
  <c r="E58"/>
  <c r="F30"/>
  <c r="F51"/>
  <c r="F58"/>
  <c r="E25"/>
  <c r="E41"/>
  <c r="E61"/>
  <c r="F25"/>
  <c r="F41"/>
  <c r="F61"/>
  <c r="E15" i="1"/>
  <c r="F15"/>
  <c r="E35"/>
  <c r="F35"/>
  <c r="E25"/>
  <c r="F25"/>
  <c r="E45"/>
  <c r="F45"/>
  <c r="E55"/>
  <c r="F55"/>
  <c r="E65"/>
  <c r="F65"/>
  <c r="E7" i="4"/>
  <c r="E5"/>
  <c r="E4"/>
  <c r="L10" i="1"/>
  <c r="E3" i="4"/>
  <c r="L11" i="1"/>
  <c r="E6" i="4"/>
  <c r="L12" i="1"/>
  <c r="L13"/>
  <c r="E8" i="4"/>
  <c r="L14" i="1"/>
  <c r="L9"/>
  <c r="N68"/>
  <c r="N66"/>
  <c r="C38" i="4"/>
  <c r="C40"/>
  <c r="C20"/>
  <c r="C35"/>
  <c r="C30"/>
  <c r="C37"/>
  <c r="C15"/>
  <c r="J21" i="1"/>
  <c r="D38" i="4"/>
  <c r="D40"/>
  <c r="D20"/>
  <c r="D35"/>
  <c r="D30"/>
  <c r="D37"/>
  <c r="D15"/>
  <c r="K21" i="1"/>
  <c r="E38" i="4"/>
  <c r="E40"/>
  <c r="E20"/>
  <c r="E35"/>
  <c r="E37"/>
  <c r="E15"/>
  <c r="L21" i="1"/>
  <c r="F38" i="4"/>
  <c r="F40"/>
  <c r="F20"/>
  <c r="F35"/>
  <c r="F37"/>
  <c r="F15"/>
  <c r="M21" i="1"/>
  <c r="C21" i="4"/>
  <c r="C53"/>
  <c r="C46"/>
  <c r="C52"/>
  <c r="C19"/>
  <c r="C16"/>
  <c r="J22" i="1"/>
  <c r="D21" i="4"/>
  <c r="D53"/>
  <c r="D46"/>
  <c r="D52"/>
  <c r="D19"/>
  <c r="D16"/>
  <c r="K22" i="1"/>
  <c r="E21" i="4"/>
  <c r="E53"/>
  <c r="E46"/>
  <c r="E52"/>
  <c r="E19"/>
  <c r="E16"/>
  <c r="L22" i="1"/>
  <c r="F21" i="4"/>
  <c r="F53"/>
  <c r="F46"/>
  <c r="F52"/>
  <c r="F19"/>
  <c r="F16"/>
  <c r="M22" i="1"/>
  <c r="C26" i="4"/>
  <c r="C57"/>
  <c r="C14"/>
  <c r="C25"/>
  <c r="C17"/>
  <c r="J23" i="1"/>
  <c r="D26" i="4"/>
  <c r="D57"/>
  <c r="D14"/>
  <c r="D25"/>
  <c r="D17"/>
  <c r="K23" i="1"/>
  <c r="E26" i="4"/>
  <c r="E57"/>
  <c r="E14"/>
  <c r="E17"/>
  <c r="L23" i="1"/>
  <c r="F26" i="4"/>
  <c r="F57"/>
  <c r="F14"/>
  <c r="F17"/>
  <c r="M23" i="1"/>
  <c r="C36" i="4"/>
  <c r="C18"/>
  <c r="J24" i="1"/>
  <c r="D36" i="4"/>
  <c r="D18"/>
  <c r="K24" i="1"/>
  <c r="E36" i="4"/>
  <c r="E18"/>
  <c r="L24" i="1"/>
  <c r="F36" i="4"/>
  <c r="F18"/>
  <c r="M24" i="1"/>
  <c r="C59" i="4"/>
  <c r="J25" i="1"/>
  <c r="D59" i="4"/>
  <c r="K25" i="1"/>
  <c r="E59" i="4"/>
  <c r="L25" i="1"/>
  <c r="F59" i="4"/>
  <c r="M25" i="1"/>
  <c r="N25"/>
  <c r="C31" i="4"/>
  <c r="C49"/>
  <c r="C56"/>
  <c r="J26" i="1"/>
  <c r="D31" i="4"/>
  <c r="D49"/>
  <c r="D56"/>
  <c r="K26" i="1"/>
  <c r="E31" i="4"/>
  <c r="E49"/>
  <c r="E56"/>
  <c r="L26" i="1"/>
  <c r="F31" i="4"/>
  <c r="F49"/>
  <c r="F56"/>
  <c r="M26" i="1"/>
  <c r="N26"/>
  <c r="J27"/>
  <c r="K27"/>
  <c r="L27"/>
  <c r="M27"/>
  <c r="C27" i="4"/>
  <c r="C22"/>
  <c r="J28" i="1"/>
  <c r="D27" i="4"/>
  <c r="D22"/>
  <c r="K28" i="1"/>
  <c r="E27" i="4"/>
  <c r="E22"/>
  <c r="L28" i="1"/>
  <c r="F27" i="4"/>
  <c r="F22"/>
  <c r="M28" i="1"/>
  <c r="C34" i="4"/>
  <c r="C54"/>
  <c r="C39"/>
  <c r="C23"/>
  <c r="J29" i="1"/>
  <c r="D34" i="4"/>
  <c r="D54"/>
  <c r="D39"/>
  <c r="D23"/>
  <c r="K29" i="1"/>
  <c r="E34" i="4"/>
  <c r="E54"/>
  <c r="E39"/>
  <c r="E23"/>
  <c r="L29" i="1"/>
  <c r="F34" i="4"/>
  <c r="F54"/>
  <c r="F39"/>
  <c r="F23"/>
  <c r="M29" i="1"/>
  <c r="C28" i="4"/>
  <c r="C29"/>
  <c r="C24"/>
  <c r="J30" i="1"/>
  <c r="D28" i="4"/>
  <c r="D29"/>
  <c r="D24"/>
  <c r="K30" i="1"/>
  <c r="E28" i="4"/>
  <c r="E29"/>
  <c r="E24"/>
  <c r="L30" i="1"/>
  <c r="F28" i="4"/>
  <c r="F29"/>
  <c r="F24"/>
  <c r="M30" i="1"/>
  <c r="J31"/>
  <c r="K31"/>
  <c r="L31"/>
  <c r="M31"/>
  <c r="C63" i="4"/>
  <c r="J32" i="1"/>
  <c r="D63" i="4"/>
  <c r="K32" i="1"/>
  <c r="E63" i="4"/>
  <c r="L32" i="1"/>
  <c r="F63" i="4"/>
  <c r="M32" i="1"/>
  <c r="C42" i="4"/>
  <c r="J33" i="1"/>
  <c r="D42" i="4"/>
  <c r="K33" i="1"/>
  <c r="E42" i="4"/>
  <c r="L33" i="1"/>
  <c r="F42" i="4"/>
  <c r="M33" i="1"/>
  <c r="C33" i="4"/>
  <c r="J34" i="1"/>
  <c r="D33" i="4"/>
  <c r="K34" i="1"/>
  <c r="E33" i="4"/>
  <c r="L34" i="1"/>
  <c r="F33" i="4"/>
  <c r="M34" i="1"/>
  <c r="C32" i="4"/>
  <c r="J35" i="1"/>
  <c r="D32" i="4"/>
  <c r="K35" i="1"/>
  <c r="E32" i="4"/>
  <c r="L35" i="1"/>
  <c r="F32" i="4"/>
  <c r="M35" i="1"/>
  <c r="J36"/>
  <c r="K36"/>
  <c r="L36"/>
  <c r="M36"/>
  <c r="C43" i="4"/>
  <c r="C45"/>
  <c r="J37" i="1"/>
  <c r="D43" i="4"/>
  <c r="D45"/>
  <c r="K37" i="1"/>
  <c r="E43" i="4"/>
  <c r="E45"/>
  <c r="L37" i="1"/>
  <c r="F43" i="4"/>
  <c r="F45"/>
  <c r="M37" i="1"/>
  <c r="C62" i="4"/>
  <c r="J38" i="1"/>
  <c r="D62" i="4"/>
  <c r="K38" i="1"/>
  <c r="E62" i="4"/>
  <c r="L38" i="1"/>
  <c r="F62" i="4"/>
  <c r="M38" i="1"/>
  <c r="J39"/>
  <c r="K39"/>
  <c r="L39"/>
  <c r="M39"/>
  <c r="C55" i="4"/>
  <c r="C48"/>
  <c r="C41"/>
  <c r="J40" i="1"/>
  <c r="D55" i="4"/>
  <c r="D48"/>
  <c r="D41"/>
  <c r="K40" i="1"/>
  <c r="E55" i="4"/>
  <c r="E48"/>
  <c r="L40" i="1"/>
  <c r="F55" i="4"/>
  <c r="F48"/>
  <c r="M40" i="1"/>
  <c r="C44" i="4"/>
  <c r="C60"/>
  <c r="J41" i="1"/>
  <c r="D44" i="4"/>
  <c r="D60"/>
  <c r="K41" i="1"/>
  <c r="E44" i="4"/>
  <c r="E60"/>
  <c r="L41" i="1"/>
  <c r="F44" i="4"/>
  <c r="F60"/>
  <c r="M41" i="1"/>
  <c r="C50" i="4"/>
  <c r="C64"/>
  <c r="J42" i="1"/>
  <c r="D50" i="4"/>
  <c r="D64"/>
  <c r="K42" i="1"/>
  <c r="E50" i="4"/>
  <c r="E64"/>
  <c r="L42" i="1"/>
  <c r="F50" i="4"/>
  <c r="F64"/>
  <c r="M42" i="1"/>
  <c r="C47" i="4"/>
  <c r="C58"/>
  <c r="J43" i="1"/>
  <c r="D47" i="4"/>
  <c r="D58"/>
  <c r="K43" i="1"/>
  <c r="E47" i="4"/>
  <c r="L43" i="1"/>
  <c r="F47" i="4"/>
  <c r="M43" i="1"/>
  <c r="C61" i="4"/>
  <c r="J44" i="1"/>
  <c r="D61" i="4"/>
  <c r="K44" i="1"/>
  <c r="L44"/>
  <c r="M44"/>
  <c r="J45"/>
  <c r="K45"/>
  <c r="L45"/>
  <c r="M45"/>
  <c r="C51" i="4"/>
  <c r="J46" i="1"/>
  <c r="D51" i="4"/>
  <c r="K46" i="1"/>
  <c r="L46"/>
  <c r="M46"/>
  <c r="J47"/>
  <c r="K47"/>
  <c r="L47"/>
  <c r="M47"/>
  <c r="J48"/>
  <c r="K48"/>
  <c r="L48"/>
  <c r="M48"/>
  <c r="J49"/>
  <c r="K49"/>
  <c r="L49"/>
  <c r="M49"/>
  <c r="J50"/>
  <c r="K50"/>
  <c r="L50"/>
  <c r="M50"/>
  <c r="J51"/>
  <c r="K51"/>
  <c r="L51"/>
  <c r="M51"/>
  <c r="J52"/>
  <c r="K52"/>
  <c r="L52"/>
  <c r="M52"/>
  <c r="J53"/>
  <c r="K53"/>
  <c r="L53"/>
  <c r="M53"/>
  <c r="J54"/>
  <c r="K54"/>
  <c r="L54"/>
  <c r="M54"/>
  <c r="J55"/>
  <c r="K55"/>
  <c r="L55"/>
  <c r="M55"/>
  <c r="J56"/>
  <c r="K56"/>
  <c r="L56"/>
  <c r="M56"/>
  <c r="I57"/>
  <c r="J57"/>
  <c r="K57"/>
  <c r="L57"/>
  <c r="M57"/>
  <c r="N57"/>
  <c r="J58"/>
  <c r="K58"/>
  <c r="L58"/>
  <c r="M58"/>
  <c r="I59"/>
  <c r="J59"/>
  <c r="K59"/>
  <c r="L59"/>
  <c r="M59"/>
  <c r="N59"/>
  <c r="J60"/>
  <c r="K60"/>
  <c r="L60"/>
  <c r="M60"/>
  <c r="I61"/>
  <c r="J61"/>
  <c r="K61"/>
  <c r="L61"/>
  <c r="M61"/>
  <c r="N61"/>
  <c r="J62"/>
  <c r="K62"/>
  <c r="L62"/>
  <c r="M62"/>
  <c r="J63"/>
  <c r="K63"/>
  <c r="L63"/>
  <c r="M63"/>
  <c r="N63"/>
  <c r="I64"/>
  <c r="J64"/>
  <c r="K64"/>
  <c r="L64"/>
  <c r="M64"/>
  <c r="N64"/>
  <c r="J65"/>
  <c r="K65"/>
  <c r="L65"/>
  <c r="M65"/>
  <c r="N65"/>
  <c r="I66"/>
  <c r="J66"/>
  <c r="K66"/>
  <c r="L66"/>
  <c r="M66"/>
  <c r="J67"/>
  <c r="K67"/>
  <c r="L67"/>
  <c r="M67"/>
  <c r="N67"/>
  <c r="I68"/>
  <c r="J68"/>
  <c r="K68"/>
  <c r="L68"/>
  <c r="M68"/>
  <c r="I70"/>
  <c r="J69"/>
  <c r="K69"/>
  <c r="L69"/>
  <c r="M69"/>
  <c r="N69"/>
  <c r="J70"/>
  <c r="K70"/>
  <c r="L70"/>
  <c r="M70"/>
  <c r="N70"/>
  <c r="N20"/>
  <c r="M20"/>
  <c r="L20"/>
  <c r="K20"/>
  <c r="J20"/>
  <c r="I20"/>
  <c r="C8" i="4"/>
  <c r="J14" i="1"/>
  <c r="C4" i="4"/>
  <c r="C7"/>
  <c r="J13" i="1"/>
  <c r="C6" i="4"/>
  <c r="J12" i="1"/>
  <c r="C3" i="4"/>
  <c r="J9" i="1"/>
  <c r="C5" i="4"/>
  <c r="J11" i="1"/>
  <c r="J10"/>
  <c r="X59" i="8"/>
  <c r="M60"/>
  <c r="W60"/>
  <c r="X60"/>
  <c r="X61"/>
  <c r="W59"/>
  <c r="W61"/>
  <c r="V59"/>
  <c r="V61"/>
  <c r="U59"/>
  <c r="U61"/>
  <c r="T59"/>
  <c r="T61"/>
  <c r="S59"/>
  <c r="S61"/>
  <c r="R59"/>
  <c r="R61"/>
  <c r="Q59"/>
  <c r="Q61"/>
  <c r="P59"/>
  <c r="P61"/>
  <c r="O59"/>
  <c r="O61"/>
  <c r="N59"/>
  <c r="N61"/>
  <c r="M59"/>
  <c r="M61"/>
  <c r="L59"/>
  <c r="L61"/>
  <c r="K59"/>
  <c r="K61"/>
  <c r="J59"/>
  <c r="J61"/>
  <c r="I59"/>
  <c r="I61"/>
  <c r="H59"/>
  <c r="H61"/>
  <c r="G59"/>
  <c r="G61"/>
  <c r="F59"/>
  <c r="F61"/>
  <c r="E59"/>
  <c r="E61"/>
  <c r="D59"/>
  <c r="D61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M59" i="2"/>
  <c r="X59"/>
  <c r="W59"/>
  <c r="V59"/>
  <c r="U59"/>
  <c r="T59"/>
  <c r="S59"/>
  <c r="R59"/>
  <c r="Q59"/>
  <c r="P59"/>
  <c r="O59"/>
  <c r="N59"/>
  <c r="L59"/>
  <c r="K59"/>
  <c r="J59"/>
  <c r="I59"/>
  <c r="H59"/>
  <c r="G59"/>
  <c r="F59"/>
  <c r="E59"/>
  <c r="D59"/>
  <c r="B55"/>
  <c r="C55"/>
  <c r="B56"/>
  <c r="C56"/>
  <c r="B57"/>
  <c r="C57"/>
  <c r="B58"/>
  <c r="C58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C39"/>
  <c r="C40"/>
  <c r="C41"/>
  <c r="C42"/>
  <c r="C43"/>
  <c r="C44"/>
  <c r="C38"/>
  <c r="B39"/>
  <c r="B40"/>
  <c r="B41"/>
  <c r="B42"/>
  <c r="B43"/>
  <c r="B44"/>
  <c r="B38"/>
  <c r="B33"/>
  <c r="B34"/>
  <c r="B35"/>
  <c r="B36"/>
  <c r="B37"/>
  <c r="B32"/>
  <c r="B27"/>
  <c r="B28"/>
  <c r="B29"/>
  <c r="B30"/>
  <c r="B31"/>
  <c r="B26"/>
  <c r="B21"/>
  <c r="B22"/>
  <c r="B23"/>
  <c r="B24"/>
  <c r="B25"/>
  <c r="B20"/>
  <c r="B15"/>
  <c r="B16"/>
  <c r="B17"/>
  <c r="B18"/>
  <c r="B19"/>
  <c r="B14"/>
  <c r="B6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B13"/>
  <c r="B10"/>
  <c r="B11"/>
  <c r="B12"/>
  <c r="B9"/>
  <c r="B8"/>
  <c r="B3"/>
  <c r="B4"/>
  <c r="B5"/>
  <c r="B7"/>
  <c r="B2"/>
  <c r="E61"/>
  <c r="F61"/>
  <c r="G61"/>
  <c r="H61"/>
  <c r="I61"/>
  <c r="J61"/>
  <c r="K61"/>
  <c r="L61"/>
  <c r="M60"/>
  <c r="M61"/>
  <c r="N61"/>
  <c r="O61"/>
  <c r="P61"/>
  <c r="Q61"/>
  <c r="R61"/>
  <c r="S61"/>
  <c r="T61"/>
  <c r="U61"/>
  <c r="V61"/>
  <c r="W60"/>
  <c r="W61"/>
  <c r="X60"/>
  <c r="X61"/>
  <c r="D61"/>
  <c r="I62" i="1"/>
  <c r="N62"/>
  <c r="I58"/>
  <c r="N58"/>
  <c r="I56"/>
  <c r="N56"/>
  <c r="I54"/>
  <c r="N54"/>
  <c r="I52"/>
  <c r="N52"/>
  <c r="I50"/>
  <c r="N50"/>
  <c r="I48"/>
  <c r="N48"/>
  <c r="I46"/>
  <c r="N46"/>
  <c r="I44"/>
  <c r="N44"/>
  <c r="I42"/>
  <c r="N42"/>
  <c r="I40"/>
  <c r="N40"/>
  <c r="I38"/>
  <c r="N38"/>
  <c r="I36"/>
  <c r="N36"/>
  <c r="I34"/>
  <c r="N34"/>
  <c r="I32"/>
  <c r="N32"/>
  <c r="I30"/>
  <c r="N30"/>
  <c r="I28"/>
  <c r="N28"/>
  <c r="I24"/>
  <c r="N24"/>
  <c r="I22"/>
  <c r="N22"/>
  <c r="I21"/>
  <c r="N21"/>
  <c r="F4" i="4"/>
  <c r="F7"/>
  <c r="M13" i="1"/>
  <c r="G55"/>
  <c r="G4" i="4"/>
  <c r="F5"/>
  <c r="F3"/>
  <c r="M11" i="1"/>
  <c r="G25"/>
  <c r="G5" i="4"/>
  <c r="M10" i="1"/>
  <c r="G15"/>
  <c r="G7" i="4"/>
  <c r="I67" i="1"/>
  <c r="I69"/>
  <c r="I60"/>
  <c r="N60"/>
  <c r="I55"/>
  <c r="N55"/>
  <c r="I53"/>
  <c r="N53"/>
  <c r="I51"/>
  <c r="N51"/>
  <c r="I49"/>
  <c r="N49"/>
  <c r="I47"/>
  <c r="N47"/>
  <c r="I45"/>
  <c r="N45"/>
  <c r="I43"/>
  <c r="N43"/>
  <c r="I41"/>
  <c r="N41"/>
  <c r="I39"/>
  <c r="N39"/>
  <c r="I37"/>
  <c r="N37"/>
  <c r="I35"/>
  <c r="N35"/>
  <c r="I33"/>
  <c r="N33"/>
  <c r="I31"/>
  <c r="N31"/>
  <c r="I29"/>
  <c r="N29"/>
  <c r="I27"/>
  <c r="N27"/>
  <c r="I23"/>
  <c r="N23"/>
  <c r="I26"/>
  <c r="I63"/>
  <c r="I65"/>
  <c r="I25"/>
  <c r="F8" i="4"/>
  <c r="M14" i="1"/>
  <c r="G65"/>
  <c r="G8" i="4"/>
  <c r="F6"/>
  <c r="M12" i="1"/>
  <c r="G45"/>
  <c r="G6" i="4"/>
  <c r="G35" i="1"/>
  <c r="G3" i="4"/>
  <c r="M9" i="1"/>
  <c r="N12"/>
  <c r="B6" i="4"/>
  <c r="I12" i="1"/>
  <c r="N14"/>
  <c r="B8" i="4"/>
  <c r="I14" i="1"/>
  <c r="N9"/>
  <c r="B3" i="4"/>
  <c r="B7"/>
  <c r="I9" i="1"/>
  <c r="N10"/>
  <c r="B5" i="4"/>
  <c r="B4"/>
  <c r="I10" i="1"/>
  <c r="N11"/>
  <c r="I11"/>
  <c r="N13"/>
  <c r="I13"/>
</calcChain>
</file>

<file path=xl/sharedStrings.xml><?xml version="1.0" encoding="utf-8"?>
<sst xmlns="http://schemas.openxmlformats.org/spreadsheetml/2006/main" count="1860" uniqueCount="324">
  <si>
    <t>Team</t>
  </si>
  <si>
    <t>INDIVIDUAL COMPETITORS</t>
  </si>
  <si>
    <t>PLAYER'S NAME (GRADE)</t>
  </si>
  <si>
    <t>SCORE</t>
  </si>
  <si>
    <t>PLAYER'S SCHOOL</t>
  </si>
  <si>
    <t>Team Total (5 out of 6)</t>
  </si>
  <si>
    <t>Ind.</t>
    <phoneticPr fontId="1" type="noConversion"/>
  </si>
  <si>
    <t>School</t>
  </si>
  <si>
    <t>Player's Name (Grade)</t>
  </si>
  <si>
    <t>Out</t>
  </si>
  <si>
    <t>In</t>
  </si>
  <si>
    <t>Total</t>
  </si>
  <si>
    <t>Par</t>
    <phoneticPr fontId="1" type="noConversion"/>
  </si>
  <si>
    <t>Stroke Average</t>
    <phoneticPr fontId="1" type="noConversion"/>
  </si>
  <si>
    <t>Differential</t>
    <phoneticPr fontId="1" type="noConversion"/>
  </si>
  <si>
    <t>Ind.</t>
    <phoneticPr fontId="1" type="noConversion"/>
  </si>
  <si>
    <t>By Tee Time</t>
  </si>
  <si>
    <t>By School</t>
  </si>
  <si>
    <t>By Alpha</t>
  </si>
  <si>
    <t>Time</t>
  </si>
  <si>
    <t>Tee</t>
  </si>
  <si>
    <t>Grp</t>
  </si>
  <si>
    <t>Player</t>
  </si>
  <si>
    <t>School</t>
    <phoneticPr fontId="1" type="noConversion"/>
  </si>
  <si>
    <t>Team Standings</t>
  </si>
  <si>
    <t>Day #1</t>
  </si>
  <si>
    <t>Day #2</t>
  </si>
  <si>
    <t>Individual Standings</t>
  </si>
  <si>
    <t>Name</t>
  </si>
  <si>
    <t>Plc</t>
  </si>
  <si>
    <t>DAY 1</t>
  </si>
  <si>
    <t>DAY 2</t>
  </si>
  <si>
    <t>NE-SR</t>
  </si>
  <si>
    <t>Foothill</t>
  </si>
  <si>
    <t>John Wilborn</t>
  </si>
  <si>
    <t>Canyon Springs</t>
  </si>
  <si>
    <t>+9.5</t>
  </si>
  <si>
    <t>Steve Fowler</t>
  </si>
  <si>
    <t>702-882-3394</t>
  </si>
  <si>
    <t>Green Valley</t>
  </si>
  <si>
    <t>SE-SR</t>
  </si>
  <si>
    <t>Joshua Fisher</t>
  </si>
  <si>
    <t>Silverado</t>
  </si>
  <si>
    <t>7.8</t>
  </si>
  <si>
    <t>Lisa Doptis</t>
  </si>
  <si>
    <t>702-321-7042</t>
  </si>
  <si>
    <t>AJ McInerney</t>
  </si>
  <si>
    <t>Coronado</t>
  </si>
  <si>
    <t>Joe Sawaia</t>
  </si>
  <si>
    <t>Kenden Slattery</t>
  </si>
  <si>
    <t>Matt Welch</t>
  </si>
  <si>
    <t>Bradley Keyer</t>
  </si>
  <si>
    <t>Andrew Chu</t>
  </si>
  <si>
    <t>Alt</t>
  </si>
  <si>
    <t>Zackary Thomas</t>
  </si>
  <si>
    <t>Las Vegas</t>
  </si>
  <si>
    <t>Artie Plunkett</t>
  </si>
  <si>
    <t>Trey Jensen</t>
  </si>
  <si>
    <t>Kaden Magdaluyo</t>
  </si>
  <si>
    <t>Joshua Jackson</t>
  </si>
  <si>
    <t>Cameron Knox</t>
  </si>
  <si>
    <t>Blake Laub</t>
  </si>
  <si>
    <t>By Time or Group</t>
  </si>
  <si>
    <t>Blaise McComb</t>
  </si>
  <si>
    <t>Greg Murphy</t>
  </si>
  <si>
    <t>Hayden Cottle</t>
  </si>
  <si>
    <t>Grayson Savio</t>
  </si>
  <si>
    <t>Taylor Montgomery</t>
  </si>
  <si>
    <t>Paul DeSantis</t>
  </si>
  <si>
    <t>716-812-6931</t>
  </si>
  <si>
    <t>Robert Zoucha</t>
  </si>
  <si>
    <t>Nick Pergola</t>
  </si>
  <si>
    <t>Nick Rae</t>
  </si>
  <si>
    <t>Nick Grinder</t>
  </si>
  <si>
    <t>Connor Bodin</t>
  </si>
  <si>
    <t>Erick Smith</t>
  </si>
  <si>
    <t>John Wilborn (11)</t>
  </si>
  <si>
    <t>Joshua Fisher (12)</t>
  </si>
  <si>
    <t>AJ McInerney (12)</t>
  </si>
  <si>
    <t>Kenden Slattery (12)</t>
  </si>
  <si>
    <t>Kabir Nabar (12)</t>
  </si>
  <si>
    <t>Matt Welch (11)</t>
  </si>
  <si>
    <t>Bradley Keyer (10)</t>
  </si>
  <si>
    <t>Andrew Chu (9)</t>
  </si>
  <si>
    <t>Blaise McComb (11)</t>
  </si>
  <si>
    <t>Hayden Cottle (12)</t>
  </si>
  <si>
    <t>Grayson Savio (10)</t>
  </si>
  <si>
    <t>Taylor Montgomery (11)</t>
  </si>
  <si>
    <t>Robert Zoucha (12)</t>
  </si>
  <si>
    <t>Nick Pergola (12)</t>
  </si>
  <si>
    <t>Nick Rae (11)</t>
  </si>
  <si>
    <t>Nick Grinder (10)</t>
  </si>
  <si>
    <t>Connor Bodin (11)</t>
  </si>
  <si>
    <t>Sunrise</t>
  </si>
  <si>
    <t>fish</t>
  </si>
  <si>
    <t>mcin</t>
  </si>
  <si>
    <t>mont</t>
  </si>
  <si>
    <t>mcco</t>
  </si>
  <si>
    <t>cott</t>
  </si>
  <si>
    <t>nab</t>
  </si>
  <si>
    <t>Kabir Nabar</t>
  </si>
  <si>
    <t>wel</t>
  </si>
  <si>
    <t>rae</t>
  </si>
  <si>
    <t>key</t>
  </si>
  <si>
    <t>grin</t>
  </si>
  <si>
    <t>sav</t>
  </si>
  <si>
    <t>chu</t>
  </si>
  <si>
    <t>bod</t>
  </si>
  <si>
    <t>Entries</t>
  </si>
  <si>
    <t>Frank Frisbee</t>
  </si>
  <si>
    <t>Bishop Gorman</t>
  </si>
  <si>
    <t>Ben Gutman</t>
  </si>
  <si>
    <t>702-561-6996</t>
  </si>
  <si>
    <t>Dylan Garrett</t>
  </si>
  <si>
    <t>702-622-9554</t>
  </si>
  <si>
    <t>Bryce McEachern</t>
  </si>
  <si>
    <t>Ben Schlichting</t>
  </si>
  <si>
    <t>702-785-7038</t>
  </si>
  <si>
    <t>Luke Gardner</t>
  </si>
  <si>
    <t>Tyler Martinez</t>
  </si>
  <si>
    <t>Dillon Dudley</t>
  </si>
  <si>
    <t>Palo Verde</t>
  </si>
  <si>
    <t>Todd Steffenhagen</t>
  </si>
  <si>
    <t>Brandon Bauman</t>
  </si>
  <si>
    <t>Bradley Collet</t>
  </si>
  <si>
    <t>Cody Kelly</t>
  </si>
  <si>
    <t>Andrew Garcia</t>
  </si>
  <si>
    <t>Tanner Lish</t>
  </si>
  <si>
    <t>NW-SS</t>
  </si>
  <si>
    <t>Ben Davis</t>
  </si>
  <si>
    <t>Shadow Ridge</t>
  </si>
  <si>
    <t>+0.0</t>
  </si>
  <si>
    <t>Steven Huesch</t>
  </si>
  <si>
    <t>SW-SS</t>
  </si>
  <si>
    <t>Dorian Patel</t>
  </si>
  <si>
    <t>Pahrump Valley</t>
  </si>
  <si>
    <t>+1.8</t>
  </si>
  <si>
    <t>Bob Hopkins</t>
  </si>
  <si>
    <t>Soungjae Baek</t>
  </si>
  <si>
    <t>Desert Oasis</t>
  </si>
  <si>
    <t>Larry Goins</t>
  </si>
  <si>
    <t>Zane Thomas</t>
  </si>
  <si>
    <t>Arbor View</t>
  </si>
  <si>
    <t>David Fish</t>
  </si>
  <si>
    <t>702-325-8528</t>
  </si>
  <si>
    <t>Van Thomas</t>
  </si>
  <si>
    <t>Bishop Manogue</t>
  </si>
  <si>
    <t>Palo Vede</t>
  </si>
  <si>
    <t>Spanish Springs</t>
  </si>
  <si>
    <t>Frank Frisbee (10)</t>
  </si>
  <si>
    <t>Dylan Garrett (11)</t>
  </si>
  <si>
    <t>Bryce McEachern (10)</t>
  </si>
  <si>
    <t>Ben Schlichting (11)</t>
  </si>
  <si>
    <t>Luke Gardner (11)</t>
  </si>
  <si>
    <t>Anthony Lalli (9)</t>
  </si>
  <si>
    <t>Dillon Dudley (12)</t>
  </si>
  <si>
    <t>Brandon Bauman (10)</t>
  </si>
  <si>
    <t>Bradley Collet (9)</t>
  </si>
  <si>
    <t>Cody Kelly (12)</t>
  </si>
  <si>
    <t>Andrew Garcia (10)</t>
  </si>
  <si>
    <t>Tanner Lish (9)</t>
  </si>
  <si>
    <t>Dorian Patel (11)</t>
  </si>
  <si>
    <t>Ben Davis (10)</t>
  </si>
  <si>
    <t>Soungjae Baek (12)</t>
  </si>
  <si>
    <t>Zane Thomas (12)</t>
  </si>
  <si>
    <t>Van Thomas (9)</t>
  </si>
  <si>
    <t>Drew McMillan</t>
  </si>
  <si>
    <t>Harrison Holetz</t>
  </si>
  <si>
    <t>Stephen Osborne</t>
  </si>
  <si>
    <t>Nick Turner</t>
  </si>
  <si>
    <t>Nick Greco</t>
  </si>
  <si>
    <t>Hayden White</t>
  </si>
  <si>
    <t>Jordan Gilmore</t>
  </si>
  <si>
    <t>Tommy McAlister</t>
  </si>
  <si>
    <t>Cole Shirley</t>
  </si>
  <si>
    <t>Owen Bartlett</t>
  </si>
  <si>
    <t>Matt Beebe</t>
  </si>
  <si>
    <t>Matt Perera</t>
  </si>
  <si>
    <t>Narayan Gill</t>
  </si>
  <si>
    <t>Collin Sturge</t>
  </si>
  <si>
    <t>Galena</t>
  </si>
  <si>
    <t>Carson</t>
  </si>
  <si>
    <t>Damonte Ranch</t>
  </si>
  <si>
    <t>Reno</t>
  </si>
  <si>
    <t>Nate Brown</t>
  </si>
  <si>
    <t>Josh Ralph</t>
  </si>
  <si>
    <t>Sam Murray</t>
  </si>
  <si>
    <t>NAME (GRADE)</t>
  </si>
  <si>
    <t>Drew McMillan (12)</t>
  </si>
  <si>
    <t>Harrison Holetz (9)</t>
  </si>
  <si>
    <t>Stephen Osborne (9)</t>
  </si>
  <si>
    <t>Nick Turner (9)</t>
  </si>
  <si>
    <t>Nick Greco (12)</t>
  </si>
  <si>
    <t>Hayden White (9)</t>
  </si>
  <si>
    <t>Jordan Gilmore (12)</t>
  </si>
  <si>
    <t>Cole Shirley (10)</t>
  </si>
  <si>
    <t>Owen Bartlett (9)</t>
  </si>
  <si>
    <t>Matt Beebe (12)</t>
  </si>
  <si>
    <t>Matt Perera (9)</t>
  </si>
  <si>
    <t>Nate Brown (12)</t>
  </si>
  <si>
    <t>Josh Ralph (11)</t>
  </si>
  <si>
    <t>Narayan Gill (10)</t>
  </si>
  <si>
    <t>Collin Sturge (11)</t>
  </si>
  <si>
    <t>Sam Murray (12)</t>
  </si>
  <si>
    <t xml:space="preserve">Location/Course: </t>
  </si>
  <si>
    <t xml:space="preserve"> TPC Las Vegas, Las Vegas, Nevada</t>
  </si>
  <si>
    <t>Par:</t>
  </si>
  <si>
    <t>Yardage:</t>
  </si>
  <si>
    <t>DATES: May 14 &amp; 15, 2012</t>
  </si>
  <si>
    <t>Player (Grade)</t>
  </si>
  <si>
    <t>Day #1 - Monday, May 14, 2012</t>
  </si>
  <si>
    <t>TPC Las Vegas, Las Vegas Nevada</t>
  </si>
  <si>
    <t>thomz</t>
  </si>
  <si>
    <t>thomv</t>
  </si>
  <si>
    <t>fris</t>
  </si>
  <si>
    <t>garr</t>
  </si>
  <si>
    <t>mcea</t>
  </si>
  <si>
    <t>schl</t>
  </si>
  <si>
    <t>gard</t>
  </si>
  <si>
    <t>nall</t>
  </si>
  <si>
    <t>mcmi</t>
  </si>
  <si>
    <t>hol</t>
  </si>
  <si>
    <t>osbo</t>
  </si>
  <si>
    <t>turn</t>
  </si>
  <si>
    <t>grec</t>
  </si>
  <si>
    <t>whit</t>
  </si>
  <si>
    <t>wilb</t>
  </si>
  <si>
    <t>brow</t>
  </si>
  <si>
    <t>slat</t>
  </si>
  <si>
    <t>ral</t>
  </si>
  <si>
    <t>baek</t>
  </si>
  <si>
    <t>zouc</t>
  </si>
  <si>
    <t>perg</t>
  </si>
  <si>
    <t>gill</t>
  </si>
  <si>
    <t>stur</t>
  </si>
  <si>
    <t>pat</t>
  </si>
  <si>
    <t>dud</t>
  </si>
  <si>
    <t>bau</t>
  </si>
  <si>
    <t>coll</t>
  </si>
  <si>
    <t>kell</t>
  </si>
  <si>
    <t>gar</t>
  </si>
  <si>
    <t>lis</t>
  </si>
  <si>
    <t>murr</t>
  </si>
  <si>
    <t>dav</t>
  </si>
  <si>
    <t>gilm</t>
  </si>
  <si>
    <t>mcal</t>
  </si>
  <si>
    <t>shir</t>
  </si>
  <si>
    <t>bart</t>
  </si>
  <si>
    <t>bee</t>
  </si>
  <si>
    <t>Joe Motter</t>
  </si>
  <si>
    <t>Terry Gingell</t>
  </si>
  <si>
    <t>Chad Sawyer</t>
  </si>
  <si>
    <t>Ray Isernhagen</t>
  </si>
  <si>
    <t>Mike Edwards</t>
  </si>
  <si>
    <t>Rick Wirshing </t>
  </si>
  <si>
    <t>N</t>
  </si>
  <si>
    <t>SS</t>
  </si>
  <si>
    <t>SR</t>
  </si>
  <si>
    <t>Nick Wirshing</t>
  </si>
  <si>
    <t>Chris Torvinen</t>
  </si>
  <si>
    <t>Jeff Rispin</t>
  </si>
  <si>
    <t>JD Fraser</t>
  </si>
  <si>
    <t>NIAA Official</t>
  </si>
  <si>
    <t>Rick Mazur</t>
  </si>
  <si>
    <t>USGA RULE OFFICIAL</t>
  </si>
  <si>
    <t>NIAA OFFICIAL</t>
  </si>
  <si>
    <t>MONITOR</t>
  </si>
  <si>
    <t>Group #1 12:10pm</t>
  </si>
  <si>
    <t>Group #2 12:20pm</t>
  </si>
  <si>
    <t>Group #3 12:30pm</t>
  </si>
  <si>
    <t>Group #4 12:40pm</t>
  </si>
  <si>
    <t>Group #5 12:50pm</t>
  </si>
  <si>
    <t>Group #6 1:00pm</t>
  </si>
  <si>
    <t>Group #7 1:10pm</t>
  </si>
  <si>
    <t>Group #8 1:20pm</t>
  </si>
  <si>
    <t>Group #9 1:30pm</t>
  </si>
  <si>
    <t>Group #8 1:40pm</t>
  </si>
  <si>
    <t>Group #10 1:50pm</t>
  </si>
  <si>
    <t>Group #11 2:00pm</t>
  </si>
  <si>
    <t>Group #12 2:10pm</t>
  </si>
  <si>
    <t>Group #13 2:20pm</t>
  </si>
  <si>
    <t>Coach</t>
  </si>
  <si>
    <t>Reg</t>
  </si>
  <si>
    <t>Group #</t>
  </si>
  <si>
    <t>NIAA State AAAA Golf Championships</t>
  </si>
  <si>
    <t>TPC Las Vegas, May 14th, 2012</t>
  </si>
  <si>
    <t>First Round Tee Times</t>
  </si>
  <si>
    <t>NIAA AAAA State Golf Tournment</t>
  </si>
  <si>
    <t>Defending State Champion (2011)</t>
  </si>
  <si>
    <t>Northern Region Champion (2011)</t>
  </si>
  <si>
    <t>Sunset Region Champion (2011)</t>
  </si>
  <si>
    <t>Sunrise Region Champion (2011) &amp; 2010 State Champion</t>
  </si>
  <si>
    <t>Wil</t>
  </si>
  <si>
    <t>mur</t>
  </si>
  <si>
    <t>bro</t>
  </si>
  <si>
    <t>gart</t>
  </si>
  <si>
    <t>per</t>
  </si>
  <si>
    <t>sch</t>
  </si>
  <si>
    <t>zou</t>
  </si>
  <si>
    <t>lal</t>
  </si>
  <si>
    <t>thom v</t>
  </si>
  <si>
    <t>gil</t>
  </si>
  <si>
    <t>whi</t>
  </si>
  <si>
    <t>lish</t>
  </si>
  <si>
    <t>thom z</t>
  </si>
  <si>
    <t>gre</t>
  </si>
  <si>
    <t>sla</t>
  </si>
  <si>
    <t>mcc</t>
  </si>
  <si>
    <t>Day #2 - Tuesday, May 15, 2012</t>
  </si>
  <si>
    <t>Bishop Gorman Gaels</t>
  </si>
  <si>
    <t>Bishop Manogue Miners</t>
  </si>
  <si>
    <t>Coronado Cougars</t>
  </si>
  <si>
    <t>Foothill Falcons</t>
  </si>
  <si>
    <t>Palo Vede Panthers</t>
  </si>
  <si>
    <t>2012 NIAA Class 4A Nevada State High School Boys Golf Championship</t>
  </si>
  <si>
    <t>presented by the Las Vegas Review-Journal</t>
  </si>
  <si>
    <t>and the Farmers Insurance Group</t>
  </si>
  <si>
    <t>36-35--71</t>
  </si>
  <si>
    <t>State Champion</t>
  </si>
  <si>
    <t>State Runner-Up</t>
  </si>
  <si>
    <t>Third Place</t>
  </si>
  <si>
    <t>Fourth Place</t>
  </si>
  <si>
    <t>Fifth Place</t>
  </si>
  <si>
    <t>Sixth Place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</si>
</sst>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h:mm\ AM/PM;@"/>
  </numFmts>
  <fonts count="76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b/>
      <i/>
      <sz val="12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30"/>
      <name val="Arial Narrow"/>
      <family val="2"/>
    </font>
    <font>
      <sz val="11"/>
      <name val="Arial Narrow"/>
      <family val="2"/>
    </font>
    <font>
      <b/>
      <i/>
      <sz val="16"/>
      <name val="Arial Narrow"/>
      <family val="2"/>
    </font>
    <font>
      <sz val="16"/>
      <name val="Arial Narrow"/>
      <family val="2"/>
    </font>
    <font>
      <b/>
      <u/>
      <sz val="11"/>
      <name val="Arial Narrow"/>
      <family val="2"/>
    </font>
    <font>
      <sz val="11"/>
      <color indexed="15"/>
      <name val="Arial Narrow"/>
      <family val="2"/>
    </font>
    <font>
      <sz val="10"/>
      <color indexed="17"/>
      <name val="Arial Narrow"/>
    </font>
    <font>
      <b/>
      <i/>
      <sz val="14"/>
      <color indexed="30"/>
      <name val="Arial Narrow"/>
      <family val="2"/>
    </font>
    <font>
      <b/>
      <sz val="14"/>
      <color indexed="30"/>
      <name val="Arial Narrow"/>
      <family val="2"/>
    </font>
    <font>
      <sz val="12"/>
      <color indexed="10"/>
      <name val="Arial Narrow"/>
    </font>
    <font>
      <sz val="12"/>
      <color indexed="21"/>
      <name val="Arial Narrow"/>
    </font>
    <font>
      <sz val="12"/>
      <color indexed="30"/>
      <name val="Arial Narrow"/>
    </font>
    <font>
      <sz val="12"/>
      <name val="Arial Narrow"/>
    </font>
    <font>
      <b/>
      <u/>
      <sz val="12"/>
      <color indexed="8"/>
      <name val="Arial Narrow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21"/>
      <name val="Arial"/>
      <family val="2"/>
    </font>
    <font>
      <sz val="10"/>
      <color indexed="39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6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30"/>
      <name val="Arial Narrow"/>
      <family val="2"/>
    </font>
    <font>
      <b/>
      <sz val="11"/>
      <color indexed="30"/>
      <name val="Arial Narrow"/>
      <family val="2"/>
    </font>
    <font>
      <sz val="11"/>
      <color indexed="21"/>
      <name val="Arial Narrow"/>
      <family val="2"/>
    </font>
    <font>
      <b/>
      <sz val="11"/>
      <color indexed="21"/>
      <name val="Arial Narrow"/>
      <family val="2"/>
    </font>
    <font>
      <sz val="11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39"/>
      <name val="Arial Narrow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29" fillId="0" borderId="0"/>
    <xf numFmtId="0" fontId="25" fillId="23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2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0" xfId="0" applyFont="1" applyBorder="1"/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3" xfId="0" applyFont="1" applyBorder="1"/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6" xfId="0" applyFont="1" applyBorder="1"/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9" xfId="0" applyFont="1" applyBorder="1"/>
    <xf numFmtId="0" fontId="8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/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5" xfId="0" applyFont="1" applyBorder="1"/>
    <xf numFmtId="0" fontId="5" fillId="0" borderId="0" xfId="0" applyFont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164" fontId="5" fillId="0" borderId="49" xfId="0" applyNumberFormat="1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5" fillId="0" borderId="53" xfId="0" applyFont="1" applyBorder="1" applyAlignment="1">
      <alignment horizontal="center"/>
    </xf>
    <xf numFmtId="0" fontId="0" fillId="0" borderId="0" xfId="0" applyAlignment="1">
      <alignment vertical="center"/>
    </xf>
    <xf numFmtId="0" fontId="30" fillId="24" borderId="0" xfId="0" applyFont="1" applyFill="1" applyBorder="1"/>
    <xf numFmtId="0" fontId="30" fillId="24" borderId="0" xfId="0" applyFont="1" applyFill="1" applyBorder="1" applyAlignment="1">
      <alignment horizontal="center"/>
    </xf>
    <xf numFmtId="0" fontId="30" fillId="0" borderId="0" xfId="0" applyFont="1" applyBorder="1"/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24" borderId="67" xfId="0" applyFont="1" applyFill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0" fillId="24" borderId="67" xfId="0" applyFont="1" applyFill="1" applyBorder="1" applyAlignment="1">
      <alignment vertical="center"/>
    </xf>
    <xf numFmtId="0" fontId="37" fillId="0" borderId="53" xfId="0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30" fillId="24" borderId="19" xfId="0" applyFont="1" applyFill="1" applyBorder="1" applyAlignment="1"/>
    <xf numFmtId="0" fontId="30" fillId="24" borderId="13" xfId="0" applyFont="1" applyFill="1" applyBorder="1" applyAlignment="1">
      <alignment vertical="center"/>
    </xf>
    <xf numFmtId="0" fontId="30" fillId="24" borderId="13" xfId="0" applyFont="1" applyFill="1" applyBorder="1" applyAlignment="1">
      <alignment horizontal="left" vertical="center"/>
    </xf>
    <xf numFmtId="0" fontId="30" fillId="24" borderId="13" xfId="0" applyFont="1" applyFill="1" applyBorder="1" applyAlignment="1"/>
    <xf numFmtId="0" fontId="30" fillId="24" borderId="16" xfId="0" applyFont="1" applyFill="1" applyBorder="1" applyAlignment="1"/>
    <xf numFmtId="0" fontId="30" fillId="0" borderId="13" xfId="0" applyFont="1" applyFill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6" fillId="25" borderId="67" xfId="0" applyFont="1" applyFill="1" applyBorder="1" applyAlignment="1">
      <alignment vertical="center"/>
    </xf>
    <xf numFmtId="0" fontId="36" fillId="24" borderId="67" xfId="0" applyFont="1" applyFill="1" applyBorder="1" applyAlignment="1">
      <alignment vertical="center"/>
    </xf>
    <xf numFmtId="0" fontId="30" fillId="0" borderId="34" xfId="0" applyFont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vertical="center"/>
    </xf>
    <xf numFmtId="0" fontId="30" fillId="26" borderId="0" xfId="0" applyFont="1" applyFill="1" applyBorder="1"/>
    <xf numFmtId="0" fontId="40" fillId="26" borderId="0" xfId="0" applyFont="1" applyFill="1" applyBorder="1"/>
    <xf numFmtId="0" fontId="40" fillId="26" borderId="0" xfId="0" applyFont="1" applyFill="1" applyBorder="1" applyAlignment="1"/>
    <xf numFmtId="0" fontId="40" fillId="26" borderId="0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horizontal="center" vertical="center"/>
    </xf>
    <xf numFmtId="0" fontId="40" fillId="26" borderId="0" xfId="0" applyFont="1" applyFill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24" borderId="48" xfId="0" applyFont="1" applyFill="1" applyBorder="1" applyAlignment="1">
      <alignment vertical="center"/>
    </xf>
    <xf numFmtId="0" fontId="30" fillId="24" borderId="27" xfId="0" applyFont="1" applyFill="1" applyBorder="1" applyAlignment="1">
      <alignment vertical="center"/>
    </xf>
    <xf numFmtId="0" fontId="30" fillId="24" borderId="47" xfId="0" applyFont="1" applyFill="1" applyBorder="1"/>
    <xf numFmtId="0" fontId="30" fillId="0" borderId="42" xfId="0" applyFont="1" applyBorder="1" applyAlignment="1">
      <alignment horizontal="center" vertical="center"/>
    </xf>
    <xf numFmtId="0" fontId="30" fillId="24" borderId="73" xfId="0" applyFont="1" applyFill="1" applyBorder="1"/>
    <xf numFmtId="0" fontId="30" fillId="0" borderId="45" xfId="0" applyFont="1" applyBorder="1" applyAlignment="1">
      <alignment horizontal="center" vertical="center"/>
    </xf>
    <xf numFmtId="0" fontId="30" fillId="24" borderId="71" xfId="0" applyFont="1" applyFill="1" applyBorder="1" applyAlignment="1">
      <alignment vertical="center"/>
    </xf>
    <xf numFmtId="0" fontId="30" fillId="24" borderId="71" xfId="0" applyFont="1" applyFill="1" applyBorder="1"/>
    <xf numFmtId="0" fontId="3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vertical="center"/>
    </xf>
    <xf numFmtId="0" fontId="38" fillId="0" borderId="7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Border="1"/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/>
    </xf>
    <xf numFmtId="0" fontId="30" fillId="0" borderId="19" xfId="0" applyFont="1" applyFill="1" applyBorder="1" applyAlignment="1">
      <alignment vertical="center"/>
    </xf>
    <xf numFmtId="0" fontId="30" fillId="0" borderId="58" xfId="0" applyFont="1" applyFill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0" borderId="0" xfId="0" applyFont="1" applyFill="1" applyBorder="1"/>
    <xf numFmtId="0" fontId="34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/>
    </xf>
    <xf numFmtId="0" fontId="0" fillId="26" borderId="0" xfId="0" applyFill="1" applyBorder="1"/>
    <xf numFmtId="0" fontId="2" fillId="26" borderId="0" xfId="0" applyFont="1" applyFill="1" applyBorder="1" applyAlignment="1">
      <alignment horizontal="right"/>
    </xf>
    <xf numFmtId="0" fontId="33" fillId="26" borderId="0" xfId="0" applyFont="1" applyFill="1" applyBorder="1" applyAlignment="1">
      <alignment vertical="center"/>
    </xf>
    <xf numFmtId="0" fontId="4" fillId="26" borderId="0" xfId="0" applyFont="1" applyFill="1" applyBorder="1" applyAlignment="1">
      <alignment horizontal="right" vertical="center"/>
    </xf>
    <xf numFmtId="0" fontId="4" fillId="26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5" fillId="26" borderId="0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left" vertical="center"/>
    </xf>
    <xf numFmtId="0" fontId="2" fillId="26" borderId="0" xfId="0" applyFont="1" applyFill="1" applyBorder="1" applyAlignment="1"/>
    <xf numFmtId="0" fontId="7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0" fontId="2" fillId="26" borderId="0" xfId="0" applyFont="1" applyFill="1" applyBorder="1" applyAlignment="1">
      <alignment horizontal="left" vertical="center" wrapText="1"/>
    </xf>
    <xf numFmtId="0" fontId="2" fillId="26" borderId="0" xfId="0" applyFont="1" applyFill="1" applyBorder="1" applyAlignment="1">
      <alignment vertical="center" wrapText="1"/>
    </xf>
    <xf numFmtId="164" fontId="5" fillId="0" borderId="54" xfId="0" applyNumberFormat="1" applyFont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39" fillId="0" borderId="0" xfId="0" applyFont="1" applyBorder="1" applyAlignment="1"/>
    <xf numFmtId="0" fontId="30" fillId="0" borderId="0" xfId="0" applyFont="1" applyBorder="1" applyAlignment="1"/>
    <xf numFmtId="0" fontId="39" fillId="0" borderId="0" xfId="0" applyFont="1" applyBorder="1"/>
    <xf numFmtId="0" fontId="30" fillId="0" borderId="0" xfId="0" applyFont="1"/>
    <xf numFmtId="0" fontId="30" fillId="0" borderId="34" xfId="0" applyFont="1" applyBorder="1" applyAlignment="1"/>
    <xf numFmtId="0" fontId="5" fillId="26" borderId="0" xfId="0" applyFont="1" applyFill="1" applyBorder="1" applyAlignment="1">
      <alignment vertical="center"/>
    </xf>
    <xf numFmtId="0" fontId="0" fillId="26" borderId="0" xfId="0" applyFill="1" applyBorder="1" applyAlignment="1"/>
    <xf numFmtId="0" fontId="25" fillId="0" borderId="0" xfId="0" applyFont="1"/>
    <xf numFmtId="0" fontId="25" fillId="25" borderId="0" xfId="0" applyFont="1" applyFill="1"/>
    <xf numFmtId="1" fontId="30" fillId="25" borderId="0" xfId="0" applyNumberFormat="1" applyFont="1" applyFill="1" applyBorder="1" applyAlignment="1">
      <alignment horizontal="center"/>
    </xf>
    <xf numFmtId="0" fontId="39" fillId="25" borderId="0" xfId="0" applyFont="1" applyFill="1" applyBorder="1" applyAlignment="1"/>
    <xf numFmtId="0" fontId="30" fillId="25" borderId="0" xfId="0" applyFont="1" applyFill="1" applyAlignment="1">
      <alignment horizontal="center"/>
    </xf>
    <xf numFmtId="0" fontId="30" fillId="25" borderId="0" xfId="0" applyFont="1" applyFill="1" applyAlignment="1"/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0" fontId="42" fillId="0" borderId="0" xfId="0" applyFont="1" applyBorder="1" applyAlignment="1"/>
    <xf numFmtId="0" fontId="42" fillId="0" borderId="0" xfId="0" quotePrefix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42" fillId="0" borderId="0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/>
    <xf numFmtId="0" fontId="43" fillId="0" borderId="0" xfId="37" applyFont="1" applyFill="1" applyBorder="1" applyAlignment="1"/>
    <xf numFmtId="0" fontId="43" fillId="0" borderId="0" xfId="0" applyFont="1" applyFill="1" applyBorder="1"/>
    <xf numFmtId="165" fontId="43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/>
    <xf numFmtId="0" fontId="47" fillId="0" borderId="0" xfId="37" applyFont="1" applyFill="1" applyBorder="1" applyAlignment="1"/>
    <xf numFmtId="164" fontId="42" fillId="0" borderId="0" xfId="0" quotePrefix="1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164" fontId="30" fillId="25" borderId="0" xfId="0" applyNumberFormat="1" applyFont="1" applyFill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164" fontId="42" fillId="0" borderId="0" xfId="0" quotePrefix="1" applyNumberFormat="1" applyFont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48" fillId="0" borderId="0" xfId="0" applyFont="1" applyBorder="1"/>
    <xf numFmtId="0" fontId="48" fillId="0" borderId="0" xfId="0" applyFont="1" applyBorder="1" applyAlignment="1"/>
    <xf numFmtId="0" fontId="32" fillId="0" borderId="7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9" fillId="25" borderId="0" xfId="0" applyFont="1" applyFill="1" applyBorder="1"/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wrapText="1"/>
    </xf>
    <xf numFmtId="0" fontId="39" fillId="0" borderId="0" xfId="0" quotePrefix="1" applyFont="1" applyFill="1" applyBorder="1" applyAlignment="1">
      <alignment horizontal="center" wrapText="1"/>
    </xf>
    <xf numFmtId="164" fontId="39" fillId="0" borderId="0" xfId="0" quotePrefix="1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9" fillId="0" borderId="0" xfId="0" quotePrefix="1" applyFont="1" applyAlignment="1">
      <alignment horizontal="center"/>
    </xf>
    <xf numFmtId="164" fontId="39" fillId="0" borderId="0" xfId="0" quotePrefix="1" applyNumberFormat="1" applyFont="1" applyAlignment="1">
      <alignment horizontal="center"/>
    </xf>
    <xf numFmtId="0" fontId="30" fillId="26" borderId="0" xfId="0" applyFont="1" applyFill="1" applyBorder="1" applyAlignment="1"/>
    <xf numFmtId="0" fontId="30" fillId="26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0" fillId="0" borderId="34" xfId="0" applyFont="1" applyFill="1" applyBorder="1" applyAlignment="1"/>
    <xf numFmtId="0" fontId="30" fillId="26" borderId="34" xfId="0" applyFont="1" applyFill="1" applyBorder="1" applyAlignment="1">
      <alignment vertical="center"/>
    </xf>
    <xf numFmtId="0" fontId="30" fillId="26" borderId="34" xfId="0" applyFont="1" applyFill="1" applyBorder="1" applyAlignment="1">
      <alignment horizontal="center" vertical="center"/>
    </xf>
    <xf numFmtId="0" fontId="34" fillId="26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0" fillId="26" borderId="34" xfId="0" applyFont="1" applyFill="1" applyBorder="1" applyAlignment="1"/>
    <xf numFmtId="0" fontId="30" fillId="26" borderId="34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/>
    </xf>
    <xf numFmtId="0" fontId="30" fillId="0" borderId="34" xfId="0" applyFont="1" applyBorder="1" applyAlignment="1">
      <alignment horizontal="left" vertical="center" wrapText="1"/>
    </xf>
    <xf numFmtId="0" fontId="30" fillId="26" borderId="34" xfId="0" applyFont="1" applyFill="1" applyBorder="1" applyAlignment="1">
      <alignment vertical="center" wrapText="1"/>
    </xf>
    <xf numFmtId="0" fontId="30" fillId="0" borderId="34" xfId="0" applyFont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30" fillId="24" borderId="40" xfId="0" applyFont="1" applyFill="1" applyBorder="1" applyAlignment="1">
      <alignment vertical="center"/>
    </xf>
    <xf numFmtId="0" fontId="30" fillId="24" borderId="40" xfId="0" applyFont="1" applyFill="1" applyBorder="1" applyAlignment="1">
      <alignment horizontal="center" vertical="center"/>
    </xf>
    <xf numFmtId="0" fontId="34" fillId="24" borderId="40" xfId="0" applyFont="1" applyFill="1" applyBorder="1" applyAlignment="1">
      <alignment horizontal="center" vertical="center"/>
    </xf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vertical="center"/>
    </xf>
    <xf numFmtId="0" fontId="30" fillId="26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26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26" borderId="0" xfId="0" applyFont="1" applyFill="1" applyBorder="1" applyAlignment="1">
      <alignment horizontal="left" vertical="center" wrapText="1"/>
    </xf>
    <xf numFmtId="0" fontId="30" fillId="26" borderId="34" xfId="0" applyFont="1" applyFill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0" fontId="30" fillId="0" borderId="38" xfId="0" applyFont="1" applyBorder="1" applyAlignment="1">
      <alignment horizontal="left" vertical="center"/>
    </xf>
    <xf numFmtId="0" fontId="30" fillId="0" borderId="3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ill="1" applyBorder="1"/>
    <xf numFmtId="0" fontId="42" fillId="24" borderId="0" xfId="0" applyFont="1" applyFill="1" applyBorder="1" applyAlignment="1">
      <alignment vertical="center"/>
    </xf>
    <xf numFmtId="0" fontId="42" fillId="24" borderId="0" xfId="0" applyFont="1" applyFill="1" applyBorder="1" applyAlignment="1">
      <alignment horizontal="center" vertical="center"/>
    </xf>
    <xf numFmtId="0" fontId="42" fillId="24" borderId="0" xfId="0" applyFont="1" applyFill="1" applyBorder="1"/>
    <xf numFmtId="0" fontId="42" fillId="24" borderId="0" xfId="0" applyFont="1" applyFill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/>
    <xf numFmtId="0" fontId="46" fillId="0" borderId="7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3" fillId="0" borderId="0" xfId="0" applyFont="1" applyBorder="1"/>
    <xf numFmtId="165" fontId="43" fillId="0" borderId="0" xfId="0" applyNumberFormat="1" applyFont="1" applyBorder="1" applyAlignment="1">
      <alignment horizontal="center" vertical="center"/>
    </xf>
    <xf numFmtId="165" fontId="43" fillId="0" borderId="34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left" vertical="center"/>
    </xf>
    <xf numFmtId="0" fontId="43" fillId="0" borderId="34" xfId="0" applyFont="1" applyFill="1" applyBorder="1" applyAlignment="1">
      <alignment vertical="center"/>
    </xf>
    <xf numFmtId="0" fontId="43" fillId="26" borderId="34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left" vertical="center"/>
    </xf>
    <xf numFmtId="0" fontId="43" fillId="0" borderId="34" xfId="0" applyFont="1" applyBorder="1" applyAlignment="1">
      <alignment vertical="center"/>
    </xf>
    <xf numFmtId="0" fontId="43" fillId="26" borderId="34" xfId="0" applyFont="1" applyFill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3" fillId="26" borderId="34" xfId="0" applyFont="1" applyFill="1" applyBorder="1" applyAlignment="1">
      <alignment vertical="center"/>
    </xf>
    <xf numFmtId="0" fontId="43" fillId="26" borderId="34" xfId="0" applyFont="1" applyFill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5" fillId="0" borderId="0" xfId="0" applyFont="1" applyBorder="1"/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0" fillId="26" borderId="19" xfId="0" applyFont="1" applyFill="1" applyBorder="1" applyAlignment="1">
      <alignment horizontal="left" vertical="center" wrapText="1"/>
    </xf>
    <xf numFmtId="0" fontId="30" fillId="26" borderId="64" xfId="0" applyFont="1" applyFill="1" applyBorder="1" applyAlignment="1">
      <alignment horizontal="left" vertical="center" wrapText="1"/>
    </xf>
    <xf numFmtId="0" fontId="1" fillId="0" borderId="0" xfId="0" applyFont="1"/>
    <xf numFmtId="0" fontId="51" fillId="0" borderId="0" xfId="0" applyFont="1" applyBorder="1" applyAlignment="1"/>
    <xf numFmtId="0" fontId="51" fillId="0" borderId="0" xfId="0" applyFont="1"/>
    <xf numFmtId="0" fontId="51" fillId="0" borderId="0" xfId="0" applyFont="1" applyAlignment="1">
      <alignment horizontal="center"/>
    </xf>
    <xf numFmtId="0" fontId="51" fillId="0" borderId="0" xfId="0" applyFont="1" applyAlignment="1"/>
    <xf numFmtId="0" fontId="51" fillId="26" borderId="0" xfId="0" applyFont="1" applyFill="1" applyBorder="1" applyAlignment="1"/>
    <xf numFmtId="0" fontId="51" fillId="26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/>
    <xf numFmtId="0" fontId="52" fillId="0" borderId="0" xfId="0" applyFont="1" applyAlignment="1"/>
    <xf numFmtId="0" fontId="52" fillId="0" borderId="0" xfId="0" applyFont="1" applyAlignment="1">
      <alignment horizontal="center"/>
    </xf>
    <xf numFmtId="0" fontId="53" fillId="0" borderId="0" xfId="0" applyFont="1" applyBorder="1" applyAlignment="1"/>
    <xf numFmtId="0" fontId="53" fillId="0" borderId="0" xfId="0" applyFont="1" applyAlignment="1"/>
    <xf numFmtId="0" fontId="53" fillId="0" borderId="0" xfId="0" applyFont="1" applyAlignment="1">
      <alignment horizontal="center"/>
    </xf>
    <xf numFmtId="0" fontId="53" fillId="0" borderId="0" xfId="0" applyFont="1" applyBorder="1"/>
    <xf numFmtId="0" fontId="53" fillId="0" borderId="0" xfId="0" applyFont="1" applyFill="1" applyBorder="1" applyAlignment="1">
      <alignment wrapText="1"/>
    </xf>
    <xf numFmtId="0" fontId="54" fillId="0" borderId="0" xfId="0" applyFont="1"/>
    <xf numFmtId="0" fontId="5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9" fillId="0" borderId="0" xfId="37"/>
    <xf numFmtId="0" fontId="29" fillId="0" borderId="0" xfId="37" applyBorder="1"/>
    <xf numFmtId="0" fontId="56" fillId="0" borderId="34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6" fillId="0" borderId="0" xfId="0" applyFont="1"/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37" applyFont="1" applyAlignment="1">
      <alignment vertical="center"/>
    </xf>
    <xf numFmtId="0" fontId="60" fillId="0" borderId="0" xfId="37" applyFont="1" applyBorder="1"/>
    <xf numFmtId="0" fontId="4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2" fillId="0" borderId="0" xfId="0" applyFont="1" applyBorder="1"/>
    <xf numFmtId="0" fontId="63" fillId="0" borderId="0" xfId="37" applyFont="1" applyBorder="1"/>
    <xf numFmtId="0" fontId="61" fillId="0" borderId="0" xfId="0" applyFont="1" applyBorder="1" applyAlignment="1">
      <alignment vertical="center"/>
    </xf>
    <xf numFmtId="0" fontId="64" fillId="0" borderId="0" xfId="0" applyFont="1" applyBorder="1"/>
    <xf numFmtId="0" fontId="62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62" fillId="0" borderId="0" xfId="0" applyFont="1" applyBorder="1"/>
    <xf numFmtId="0" fontId="61" fillId="0" borderId="0" xfId="0" applyFont="1" applyBorder="1"/>
    <xf numFmtId="0" fontId="65" fillId="0" borderId="0" xfId="0" applyFont="1" applyBorder="1"/>
    <xf numFmtId="0" fontId="43" fillId="26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26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60" fillId="0" borderId="0" xfId="37" applyFont="1"/>
    <xf numFmtId="0" fontId="63" fillId="0" borderId="0" xfId="37" applyFont="1"/>
    <xf numFmtId="0" fontId="67" fillId="0" borderId="0" xfId="37" applyFont="1" applyBorder="1"/>
    <xf numFmtId="0" fontId="68" fillId="26" borderId="34" xfId="0" applyFont="1" applyFill="1" applyBorder="1" applyAlignment="1">
      <alignment vertical="center" wrapText="1"/>
    </xf>
    <xf numFmtId="0" fontId="68" fillId="0" borderId="34" xfId="0" applyFont="1" applyFill="1" applyBorder="1" applyAlignment="1">
      <alignment vertical="center"/>
    </xf>
    <xf numFmtId="0" fontId="69" fillId="0" borderId="0" xfId="37" applyFont="1" applyBorder="1"/>
    <xf numFmtId="0" fontId="70" fillId="0" borderId="34" xfId="0" applyFont="1" applyFill="1" applyBorder="1" applyAlignment="1">
      <alignment vertical="center"/>
    </xf>
    <xf numFmtId="0" fontId="71" fillId="0" borderId="0" xfId="37" applyFont="1" applyBorder="1"/>
    <xf numFmtId="0" fontId="72" fillId="0" borderId="34" xfId="0" applyFont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74" fillId="26" borderId="34" xfId="0" applyFont="1" applyFill="1" applyBorder="1" applyAlignment="1">
      <alignment vertical="center" wrapText="1"/>
    </xf>
    <xf numFmtId="0" fontId="39" fillId="0" borderId="3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2" fillId="0" borderId="7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5" fontId="30" fillId="0" borderId="7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65" fontId="39" fillId="0" borderId="75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26" borderId="3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65" xfId="0" applyFont="1" applyBorder="1" applyAlignment="1">
      <alignment horizontal="left" vertical="center" wrapText="1"/>
    </xf>
    <xf numFmtId="0" fontId="30" fillId="26" borderId="22" xfId="0" applyFont="1" applyFill="1" applyBorder="1" applyAlignment="1">
      <alignment horizontal="left" vertical="center" wrapText="1"/>
    </xf>
    <xf numFmtId="0" fontId="30" fillId="26" borderId="69" xfId="0" applyFont="1" applyFill="1" applyBorder="1" applyAlignment="1">
      <alignment horizontal="left" vertical="center" wrapText="1"/>
    </xf>
    <xf numFmtId="0" fontId="30" fillId="26" borderId="19" xfId="0" applyFont="1" applyFill="1" applyBorder="1" applyAlignment="1">
      <alignment horizontal="left" vertical="center"/>
    </xf>
    <xf numFmtId="0" fontId="30" fillId="26" borderId="64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left" vertical="center"/>
    </xf>
    <xf numFmtId="0" fontId="30" fillId="26" borderId="13" xfId="0" applyFont="1" applyFill="1" applyBorder="1" applyAlignment="1">
      <alignment horizontal="left" vertical="center"/>
    </xf>
    <xf numFmtId="0" fontId="30" fillId="26" borderId="65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26" borderId="22" xfId="0" applyFont="1" applyFill="1" applyBorder="1" applyAlignment="1">
      <alignment horizontal="left" vertical="center"/>
    </xf>
    <xf numFmtId="0" fontId="30" fillId="26" borderId="69" xfId="0" applyFont="1" applyFill="1" applyBorder="1" applyAlignment="1">
      <alignment horizontal="left" vertical="center"/>
    </xf>
    <xf numFmtId="0" fontId="30" fillId="26" borderId="13" xfId="0" applyFont="1" applyFill="1" applyBorder="1" applyAlignment="1">
      <alignment horizontal="left" vertical="center" wrapText="1"/>
    </xf>
    <xf numFmtId="0" fontId="30" fillId="26" borderId="65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0" fillId="0" borderId="75" xfId="0" applyFont="1" applyBorder="1" applyAlignment="1">
      <alignment horizontal="left"/>
    </xf>
    <xf numFmtId="0" fontId="30" fillId="0" borderId="59" xfId="0" applyFont="1" applyBorder="1" applyAlignment="1">
      <alignment horizontal="left"/>
    </xf>
    <xf numFmtId="0" fontId="30" fillId="0" borderId="75" xfId="0" applyFont="1" applyBorder="1" applyAlignment="1">
      <alignment horizontal="left" vertical="center"/>
    </xf>
    <xf numFmtId="0" fontId="35" fillId="0" borderId="57" xfId="0" applyFont="1" applyBorder="1" applyAlignment="1">
      <alignment horizontal="center" vertical="center"/>
    </xf>
    <xf numFmtId="0" fontId="30" fillId="0" borderId="81" xfId="0" applyFont="1" applyBorder="1" applyAlignment="1">
      <alignment horizontal="left" vertical="center"/>
    </xf>
    <xf numFmtId="0" fontId="30" fillId="0" borderId="6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4" fillId="0" borderId="2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0" fillId="26" borderId="16" xfId="0" applyFont="1" applyFill="1" applyBorder="1" applyAlignment="1">
      <alignment horizontal="left" vertical="center" wrapText="1"/>
    </xf>
    <xf numFmtId="0" fontId="30" fillId="26" borderId="66" xfId="0" applyFont="1" applyFill="1" applyBorder="1" applyAlignment="1">
      <alignment horizontal="left" vertical="center" wrapText="1"/>
    </xf>
    <xf numFmtId="0" fontId="30" fillId="26" borderId="10" xfId="0" applyFont="1" applyFill="1" applyBorder="1" applyAlignment="1">
      <alignment horizontal="left" vertical="center" wrapText="1"/>
    </xf>
    <xf numFmtId="0" fontId="30" fillId="26" borderId="68" xfId="0" applyFont="1" applyFill="1" applyBorder="1" applyAlignment="1">
      <alignment horizontal="left" vertical="center" wrapText="1"/>
    </xf>
    <xf numFmtId="0" fontId="38" fillId="0" borderId="56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0" fillId="24" borderId="79" xfId="0" applyFont="1" applyFill="1" applyBorder="1" applyAlignment="1">
      <alignment horizontal="left" vertical="center"/>
    </xf>
    <xf numFmtId="0" fontId="30" fillId="24" borderId="61" xfId="0" applyFont="1" applyFill="1" applyBorder="1" applyAlignment="1">
      <alignment horizontal="left" vertical="center"/>
    </xf>
    <xf numFmtId="0" fontId="30" fillId="24" borderId="75" xfId="0" applyFont="1" applyFill="1" applyBorder="1" applyAlignment="1">
      <alignment horizontal="left" vertical="center"/>
    </xf>
    <xf numFmtId="0" fontId="30" fillId="24" borderId="59" xfId="0" applyFont="1" applyFill="1" applyBorder="1" applyAlignment="1">
      <alignment horizontal="left" vertical="center"/>
    </xf>
    <xf numFmtId="0" fontId="30" fillId="0" borderId="80" xfId="0" applyFont="1" applyBorder="1" applyAlignment="1">
      <alignment horizontal="left" vertical="center"/>
    </xf>
    <xf numFmtId="0" fontId="30" fillId="0" borderId="69" xfId="0" applyFont="1" applyBorder="1" applyAlignment="1">
      <alignment horizontal="left" vertical="center"/>
    </xf>
    <xf numFmtId="0" fontId="66" fillId="0" borderId="0" xfId="37" applyFont="1" applyAlignment="1">
      <alignment horizontal="center"/>
    </xf>
    <xf numFmtId="0" fontId="55" fillId="0" borderId="0" xfId="37" applyFont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62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7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Eagle Crest Tee Times-Pairings.xlsx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N94"/>
  <sheetViews>
    <sheetView tabSelected="1" view="pageLayout" workbookViewId="0">
      <selection activeCell="K14" sqref="K14"/>
    </sheetView>
  </sheetViews>
  <sheetFormatPr defaultRowHeight="12.75"/>
  <cols>
    <col min="1" max="1" width="0.875" style="93" customWidth="1"/>
    <col min="2" max="2" width="3" style="93" customWidth="1"/>
    <col min="3" max="4" width="14" style="93" customWidth="1"/>
    <col min="5" max="7" width="6.25" style="93" customWidth="1"/>
    <col min="8" max="8" width="1.625" style="93" customWidth="1"/>
    <col min="9" max="9" width="3.875" style="123" customWidth="1"/>
    <col min="10" max="10" width="18.125" style="93" customWidth="1"/>
    <col min="11" max="11" width="17" style="93" customWidth="1"/>
    <col min="12" max="14" width="6.25" style="93" customWidth="1"/>
    <col min="15" max="15" width="0.875" style="93" customWidth="1"/>
    <col min="16" max="16" width="1.25" style="93" customWidth="1"/>
    <col min="17" max="17" width="12.375" style="190" customWidth="1"/>
    <col min="18" max="18" width="8.625" style="190" customWidth="1"/>
    <col min="19" max="19" width="3" style="190" customWidth="1"/>
    <col min="20" max="20" width="7.75" style="190" customWidth="1"/>
    <col min="21" max="23" width="6.25" style="190" customWidth="1"/>
    <col min="24" max="24" width="3" style="190" customWidth="1"/>
    <col min="25" max="25" width="18.125" style="190" customWidth="1"/>
    <col min="26" max="26" width="17" style="190" customWidth="1"/>
    <col min="27" max="29" width="6.25" style="190" customWidth="1"/>
    <col min="30" max="30" width="0.875" style="190" customWidth="1"/>
    <col min="31" max="40" width="9" style="190"/>
    <col min="41" max="16384" width="9" style="1"/>
  </cols>
  <sheetData>
    <row r="1" spans="1:30" ht="6" customHeight="1">
      <c r="A1" s="91"/>
      <c r="B1" s="91"/>
      <c r="C1" s="91"/>
      <c r="D1" s="91"/>
      <c r="E1" s="91"/>
      <c r="F1" s="91"/>
      <c r="G1" s="91"/>
      <c r="H1" s="91"/>
      <c r="I1" s="92"/>
      <c r="J1" s="91"/>
      <c r="K1" s="91"/>
      <c r="L1" s="91"/>
      <c r="M1" s="91"/>
      <c r="N1" s="91"/>
      <c r="O1" s="91"/>
    </row>
    <row r="2" spans="1:30" ht="15" customHeight="1">
      <c r="A2" s="94"/>
      <c r="B2" s="445" t="s">
        <v>314</v>
      </c>
      <c r="C2" s="445"/>
      <c r="D2" s="445"/>
      <c r="E2" s="445"/>
      <c r="F2" s="445"/>
      <c r="G2" s="445"/>
      <c r="H2" s="445"/>
      <c r="I2" s="445"/>
      <c r="J2" s="445"/>
      <c r="K2" s="444" t="s">
        <v>208</v>
      </c>
      <c r="L2" s="444"/>
      <c r="M2" s="444"/>
      <c r="N2" s="444"/>
      <c r="O2" s="94"/>
      <c r="R2" s="191"/>
      <c r="S2" s="192"/>
      <c r="T2" s="192"/>
      <c r="U2" s="192"/>
      <c r="V2" s="192"/>
      <c r="W2" s="192"/>
      <c r="X2" s="192"/>
      <c r="Y2" s="192"/>
      <c r="Z2" s="194"/>
      <c r="AA2" s="219"/>
      <c r="AB2" s="219"/>
      <c r="AC2" s="219"/>
      <c r="AD2" s="191"/>
    </row>
    <row r="3" spans="1:30" ht="6" customHeight="1">
      <c r="A3" s="94"/>
      <c r="B3" s="308"/>
      <c r="C3" s="308"/>
      <c r="D3" s="308"/>
      <c r="E3" s="308"/>
      <c r="F3" s="308"/>
      <c r="G3" s="308"/>
      <c r="H3" s="308"/>
      <c r="I3" s="309"/>
      <c r="J3" s="308"/>
      <c r="K3" s="310"/>
      <c r="L3" s="311"/>
      <c r="M3" s="311"/>
      <c r="N3" s="311"/>
      <c r="O3" s="94"/>
      <c r="R3" s="191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3"/>
      <c r="AD3" s="191"/>
    </row>
    <row r="4" spans="1:30">
      <c r="A4" s="94"/>
      <c r="B4" s="312" t="s">
        <v>204</v>
      </c>
      <c r="C4" s="312"/>
      <c r="D4" s="312"/>
      <c r="E4" s="312" t="s">
        <v>206</v>
      </c>
      <c r="F4" s="313"/>
      <c r="G4" s="454" t="s">
        <v>207</v>
      </c>
      <c r="H4" s="454"/>
      <c r="I4" s="454"/>
      <c r="J4" s="454"/>
      <c r="K4" s="437" t="s">
        <v>315</v>
      </c>
      <c r="L4" s="437"/>
      <c r="M4" s="437"/>
      <c r="N4" s="437"/>
      <c r="O4" s="94"/>
      <c r="R4" s="191"/>
      <c r="S4" s="203"/>
      <c r="T4" s="203"/>
      <c r="U4" s="203"/>
      <c r="V4" s="203"/>
      <c r="W4" s="203"/>
      <c r="X4" s="194"/>
      <c r="Y4" s="194"/>
      <c r="Z4" s="194"/>
      <c r="AA4" s="194"/>
      <c r="AB4" s="195"/>
      <c r="AC4" s="195"/>
      <c r="AD4" s="191"/>
    </row>
    <row r="5" spans="1:30">
      <c r="A5" s="94"/>
      <c r="B5" s="312" t="s">
        <v>205</v>
      </c>
      <c r="C5" s="312"/>
      <c r="D5" s="312"/>
      <c r="E5" s="312" t="s">
        <v>317</v>
      </c>
      <c r="G5" s="435">
        <v>6769</v>
      </c>
      <c r="H5" s="436"/>
      <c r="I5" s="436"/>
      <c r="J5" s="436"/>
      <c r="K5" s="437" t="s">
        <v>316</v>
      </c>
      <c r="L5" s="437"/>
      <c r="M5" s="437"/>
      <c r="N5" s="437"/>
      <c r="O5" s="94"/>
      <c r="R5" s="191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195"/>
      <c r="AD5" s="191"/>
    </row>
    <row r="6" spans="1:30" ht="6" customHeight="1" thickBot="1">
      <c r="A6" s="91"/>
      <c r="B6" s="308"/>
      <c r="C6" s="308"/>
      <c r="D6" s="308"/>
      <c r="E6" s="95"/>
      <c r="F6" s="95"/>
      <c r="G6" s="95"/>
      <c r="H6" s="95"/>
      <c r="I6" s="96"/>
      <c r="J6" s="95"/>
      <c r="K6" s="95"/>
      <c r="L6" s="95"/>
      <c r="M6" s="95"/>
      <c r="N6" s="95"/>
      <c r="O6" s="91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</row>
    <row r="7" spans="1:30" ht="12.75" customHeight="1" thickBot="1">
      <c r="A7" s="91"/>
      <c r="B7" s="438" t="s">
        <v>309</v>
      </c>
      <c r="C7" s="439"/>
      <c r="D7" s="440"/>
      <c r="E7" s="440"/>
      <c r="F7" s="440"/>
      <c r="G7" s="441"/>
      <c r="H7" s="95"/>
      <c r="I7" s="442" t="s">
        <v>24</v>
      </c>
      <c r="J7" s="442"/>
      <c r="K7" s="442"/>
      <c r="L7" s="442"/>
      <c r="M7" s="442"/>
      <c r="N7" s="443"/>
      <c r="O7" s="91"/>
      <c r="S7" s="219"/>
      <c r="T7" s="195"/>
      <c r="U7" s="195"/>
      <c r="V7" s="195"/>
      <c r="W7" s="195"/>
      <c r="X7" s="194"/>
      <c r="Y7" s="219"/>
      <c r="Z7" s="195"/>
      <c r="AA7" s="195"/>
      <c r="AB7" s="195"/>
      <c r="AC7" s="195"/>
    </row>
    <row r="8" spans="1:30" ht="12.75" customHeight="1" thickBot="1">
      <c r="A8" s="91"/>
      <c r="B8" s="112"/>
      <c r="C8" s="446" t="s">
        <v>2</v>
      </c>
      <c r="D8" s="447"/>
      <c r="E8" s="99" t="s">
        <v>30</v>
      </c>
      <c r="F8" s="265" t="s">
        <v>31</v>
      </c>
      <c r="G8" s="99" t="s">
        <v>3</v>
      </c>
      <c r="H8" s="152"/>
      <c r="I8" s="161" t="s">
        <v>29</v>
      </c>
      <c r="J8" s="462" t="s">
        <v>7</v>
      </c>
      <c r="K8" s="463"/>
      <c r="L8" s="162" t="s">
        <v>25</v>
      </c>
      <c r="M8" s="162" t="s">
        <v>26</v>
      </c>
      <c r="N8" s="163" t="s">
        <v>11</v>
      </c>
      <c r="O8" s="153"/>
      <c r="S8" s="196"/>
      <c r="T8" s="197"/>
      <c r="U8" s="197"/>
      <c r="V8" s="197"/>
      <c r="W8" s="197"/>
      <c r="X8" s="194"/>
      <c r="Y8" s="197"/>
      <c r="Z8" s="197"/>
      <c r="AA8" s="197"/>
      <c r="AB8" s="197"/>
      <c r="AC8" s="197"/>
    </row>
    <row r="9" spans="1:30" ht="12.75" customHeight="1">
      <c r="A9" s="91"/>
      <c r="B9" s="154">
        <v>1</v>
      </c>
      <c r="C9" s="448" t="s">
        <v>149</v>
      </c>
      <c r="D9" s="449"/>
      <c r="E9" s="148">
        <f ca="1">'Day 1 Hole-by-Hole'!X2</f>
        <v>81</v>
      </c>
      <c r="F9" s="138">
        <f ca="1">'Day 2 Hole-by-Hole'!X2</f>
        <v>84</v>
      </c>
      <c r="G9" s="102">
        <f t="shared" ref="G9:G15" si="0">E9+F9</f>
        <v>165</v>
      </c>
      <c r="H9" s="95"/>
      <c r="I9" s="180">
        <f ca="1">Results!B3</f>
        <v>1</v>
      </c>
      <c r="J9" s="184" t="str">
        <f ca="1">Results!C3</f>
        <v>Coronado Cougars</v>
      </c>
      <c r="K9" s="184" t="s">
        <v>318</v>
      </c>
      <c r="L9" s="182">
        <f ca="1">Results!E3</f>
        <v>371</v>
      </c>
      <c r="M9" s="177">
        <f ca="1">Results!F3</f>
        <v>390</v>
      </c>
      <c r="N9" s="178">
        <f ca="1">Results!G3</f>
        <v>761</v>
      </c>
      <c r="O9" s="155"/>
      <c r="S9" s="198"/>
      <c r="T9" s="199"/>
      <c r="U9" s="198"/>
      <c r="V9" s="198"/>
      <c r="W9" s="196"/>
      <c r="X9" s="194"/>
      <c r="Y9" s="200"/>
      <c r="Z9" s="200"/>
      <c r="AA9" s="198"/>
      <c r="AB9" s="198"/>
      <c r="AC9" s="196"/>
    </row>
    <row r="10" spans="1:30" ht="12.75" customHeight="1">
      <c r="A10" s="91"/>
      <c r="B10" s="154">
        <v>2</v>
      </c>
      <c r="C10" s="448" t="s">
        <v>150</v>
      </c>
      <c r="D10" s="449"/>
      <c r="E10" s="104">
        <f ca="1">'Day 1 Hole-by-Hole'!X3</f>
        <v>79</v>
      </c>
      <c r="F10" s="106">
        <f ca="1">'Day 2 Hole-by-Hole'!X3</f>
        <v>78</v>
      </c>
      <c r="G10" s="105">
        <f t="shared" si="0"/>
        <v>157</v>
      </c>
      <c r="H10" s="95"/>
      <c r="I10" s="181">
        <f ca="1">Results!B4</f>
        <v>2</v>
      </c>
      <c r="J10" s="185" t="str">
        <f ca="1">Results!C4</f>
        <v>Palo Vede Panthers</v>
      </c>
      <c r="K10" s="185" t="s">
        <v>319</v>
      </c>
      <c r="L10" s="183">
        <f ca="1">Results!E4</f>
        <v>389</v>
      </c>
      <c r="M10" s="126">
        <f ca="1">Results!F4</f>
        <v>406</v>
      </c>
      <c r="N10" s="179">
        <f ca="1">Results!G4</f>
        <v>795</v>
      </c>
      <c r="O10" s="155"/>
      <c r="S10" s="198"/>
      <c r="T10" s="199"/>
      <c r="U10" s="198"/>
      <c r="V10" s="198"/>
      <c r="W10" s="196"/>
      <c r="X10" s="194"/>
      <c r="Y10" s="200"/>
      <c r="Z10" s="200"/>
      <c r="AA10" s="198"/>
      <c r="AB10" s="198"/>
      <c r="AC10" s="196"/>
    </row>
    <row r="11" spans="1:30" ht="12.75" customHeight="1">
      <c r="A11" s="91"/>
      <c r="B11" s="154">
        <v>3</v>
      </c>
      <c r="C11" s="448" t="s">
        <v>151</v>
      </c>
      <c r="D11" s="449"/>
      <c r="E11" s="104">
        <f ca="1">'Day 1 Hole-by-Hole'!X4</f>
        <v>102</v>
      </c>
      <c r="F11" s="106">
        <f ca="1">'Day 2 Hole-by-Hole'!X4</f>
        <v>89</v>
      </c>
      <c r="G11" s="105">
        <f t="shared" si="0"/>
        <v>191</v>
      </c>
      <c r="H11" s="95"/>
      <c r="I11" s="181">
        <f ca="1">Results!B5</f>
        <v>4</v>
      </c>
      <c r="J11" s="185" t="str">
        <f ca="1">Results!C5</f>
        <v>Bishop Manogue Miners</v>
      </c>
      <c r="K11" s="185" t="s">
        <v>321</v>
      </c>
      <c r="L11" s="183">
        <f ca="1">Results!E5</f>
        <v>397</v>
      </c>
      <c r="M11" s="126">
        <f ca="1">Results!F5</f>
        <v>429</v>
      </c>
      <c r="N11" s="179">
        <f ca="1">Results!G5</f>
        <v>826</v>
      </c>
      <c r="O11" s="155"/>
      <c r="S11" s="198"/>
      <c r="T11" s="199"/>
      <c r="U11" s="198"/>
      <c r="V11" s="198"/>
      <c r="W11" s="196"/>
      <c r="X11" s="194"/>
      <c r="Y11" s="200"/>
      <c r="Z11" s="200"/>
      <c r="AA11" s="198"/>
      <c r="AB11" s="198"/>
      <c r="AC11" s="196"/>
    </row>
    <row r="12" spans="1:30" ht="12.75" customHeight="1">
      <c r="A12" s="91"/>
      <c r="B12" s="154">
        <v>4</v>
      </c>
      <c r="C12" s="448" t="s">
        <v>152</v>
      </c>
      <c r="D12" s="449"/>
      <c r="E12" s="104">
        <f ca="1">'Day 1 Hole-by-Hole'!X5</f>
        <v>87</v>
      </c>
      <c r="F12" s="106">
        <f ca="1">'Day 2 Hole-by-Hole'!X5</f>
        <v>84</v>
      </c>
      <c r="G12" s="105">
        <f t="shared" si="0"/>
        <v>171</v>
      </c>
      <c r="H12" s="95"/>
      <c r="I12" s="181">
        <f ca="1">Results!B6</f>
        <v>3</v>
      </c>
      <c r="J12" s="185" t="str">
        <f ca="1">Results!C6</f>
        <v>Foothill Falcons</v>
      </c>
      <c r="K12" s="185" t="s">
        <v>320</v>
      </c>
      <c r="L12" s="183">
        <f ca="1">Results!E6</f>
        <v>403</v>
      </c>
      <c r="M12" s="126">
        <f ca="1">Results!F6</f>
        <v>414</v>
      </c>
      <c r="N12" s="179">
        <f ca="1">Results!G6</f>
        <v>817</v>
      </c>
      <c r="O12" s="155"/>
      <c r="S12" s="198"/>
      <c r="T12" s="199"/>
      <c r="U12" s="198"/>
      <c r="V12" s="198"/>
      <c r="W12" s="196"/>
      <c r="X12" s="194"/>
      <c r="Y12" s="200"/>
      <c r="Z12" s="200"/>
      <c r="AA12" s="198"/>
      <c r="AB12" s="198"/>
      <c r="AC12" s="196"/>
    </row>
    <row r="13" spans="1:30" ht="12.75" customHeight="1">
      <c r="A13" s="91"/>
      <c r="B13" s="154">
        <v>5</v>
      </c>
      <c r="C13" s="448" t="s">
        <v>153</v>
      </c>
      <c r="D13" s="449"/>
      <c r="E13" s="104">
        <f ca="1">'Day 1 Hole-by-Hole'!X6</f>
        <v>84</v>
      </c>
      <c r="F13" s="106">
        <f ca="1">'Day 2 Hole-by-Hole'!X6</f>
        <v>98</v>
      </c>
      <c r="G13" s="105">
        <f t="shared" si="0"/>
        <v>182</v>
      </c>
      <c r="H13" s="95"/>
      <c r="I13" s="181">
        <f ca="1">Results!B7</f>
        <v>5</v>
      </c>
      <c r="J13" s="185" t="str">
        <f ca="1">Results!C7</f>
        <v>Bishop Gorman Gaels</v>
      </c>
      <c r="K13" s="185" t="s">
        <v>322</v>
      </c>
      <c r="L13" s="183">
        <f ca="1">Results!E7</f>
        <v>417</v>
      </c>
      <c r="M13" s="126">
        <f ca="1">Results!F7</f>
        <v>426</v>
      </c>
      <c r="N13" s="179">
        <f ca="1">Results!G7</f>
        <v>843</v>
      </c>
      <c r="O13" s="155"/>
      <c r="S13" s="198"/>
      <c r="T13" s="199"/>
      <c r="U13" s="198"/>
      <c r="V13" s="198"/>
      <c r="W13" s="196"/>
      <c r="X13" s="194"/>
      <c r="Y13" s="200"/>
      <c r="Z13" s="200"/>
      <c r="AA13" s="198"/>
      <c r="AB13" s="198"/>
      <c r="AC13" s="196"/>
    </row>
    <row r="14" spans="1:30" ht="12.75" customHeight="1" thickBot="1">
      <c r="A14" s="91"/>
      <c r="B14" s="156">
        <v>6</v>
      </c>
      <c r="C14" s="448" t="s">
        <v>154</v>
      </c>
      <c r="D14" s="449"/>
      <c r="E14" s="124">
        <f ca="1">'Day 1 Hole-by-Hole'!X7</f>
        <v>86</v>
      </c>
      <c r="F14" s="150">
        <f ca="1">'Day 2 Hole-by-Hole'!X7</f>
        <v>91</v>
      </c>
      <c r="G14" s="113">
        <f t="shared" si="0"/>
        <v>177</v>
      </c>
      <c r="H14" s="95"/>
      <c r="I14" s="181">
        <f ca="1">Results!B8</f>
        <v>6</v>
      </c>
      <c r="J14" s="186" t="str">
        <f ca="1">Results!C8</f>
        <v>Spanish Springs</v>
      </c>
      <c r="K14" s="186" t="s">
        <v>323</v>
      </c>
      <c r="L14" s="183">
        <f ca="1">Results!E8</f>
        <v>450</v>
      </c>
      <c r="M14" s="126">
        <f ca="1">Results!F8</f>
        <v>457</v>
      </c>
      <c r="N14" s="179">
        <f ca="1">Results!G8</f>
        <v>907</v>
      </c>
      <c r="O14" s="155"/>
      <c r="S14" s="198"/>
      <c r="T14" s="199"/>
      <c r="U14" s="198"/>
      <c r="V14" s="198"/>
      <c r="W14" s="196"/>
      <c r="X14" s="194"/>
      <c r="Y14" s="200"/>
      <c r="Z14" s="200"/>
      <c r="AA14" s="198"/>
      <c r="AB14" s="198"/>
      <c r="AC14" s="196"/>
    </row>
    <row r="15" spans="1:30" ht="12.75" customHeight="1" thickBot="1">
      <c r="A15" s="91"/>
      <c r="B15" s="109"/>
      <c r="C15" s="130"/>
      <c r="D15" s="129" t="s">
        <v>5</v>
      </c>
      <c r="E15" s="149">
        <f>SUM(E9:E14)-MAX(E9:E14)</f>
        <v>417</v>
      </c>
      <c r="F15" s="110">
        <f>SUM(F9:F14)-MAX(F9:F14)</f>
        <v>426</v>
      </c>
      <c r="G15" s="111">
        <f t="shared" si="0"/>
        <v>843</v>
      </c>
      <c r="H15" s="95"/>
      <c r="I15" s="139"/>
      <c r="J15" s="464"/>
      <c r="K15" s="465"/>
      <c r="L15" s="140"/>
      <c r="M15" s="140"/>
      <c r="N15" s="140"/>
      <c r="O15" s="155"/>
      <c r="S15" s="194"/>
      <c r="T15" s="201"/>
      <c r="U15" s="202"/>
      <c r="V15" s="202"/>
      <c r="W15" s="196"/>
      <c r="X15" s="194"/>
      <c r="Y15" s="200"/>
      <c r="Z15" s="200"/>
      <c r="AA15" s="198"/>
      <c r="AB15" s="198"/>
      <c r="AC15" s="196"/>
    </row>
    <row r="16" spans="1:30" ht="12" customHeight="1" thickBot="1">
      <c r="A16" s="91"/>
      <c r="B16" s="157"/>
      <c r="C16" s="95"/>
      <c r="D16" s="95"/>
      <c r="E16" s="95"/>
      <c r="F16" s="151"/>
      <c r="G16" s="95"/>
      <c r="H16" s="95"/>
      <c r="I16" s="139"/>
      <c r="J16" s="466"/>
      <c r="K16" s="467"/>
      <c r="L16" s="140"/>
      <c r="M16" s="140"/>
      <c r="N16" s="140"/>
      <c r="O16" s="155"/>
      <c r="Q16" s="214"/>
      <c r="R16" s="214"/>
      <c r="S16" s="210"/>
      <c r="T16" s="210"/>
      <c r="U16" s="220"/>
      <c r="V16" s="220"/>
      <c r="W16" s="220"/>
      <c r="X16" s="194"/>
      <c r="Y16" s="200"/>
      <c r="Z16" s="200"/>
      <c r="AA16" s="198"/>
      <c r="AB16" s="198"/>
      <c r="AC16" s="196"/>
    </row>
    <row r="17" spans="1:29" ht="12.75" customHeight="1" thickBot="1">
      <c r="A17" s="91"/>
      <c r="B17" s="438" t="s">
        <v>310</v>
      </c>
      <c r="C17" s="439"/>
      <c r="D17" s="440"/>
      <c r="E17" s="440"/>
      <c r="F17" s="440"/>
      <c r="G17" s="441"/>
      <c r="H17" s="95"/>
      <c r="I17" s="96"/>
      <c r="J17" s="95"/>
      <c r="K17" s="95"/>
      <c r="L17" s="95"/>
      <c r="M17" s="95"/>
      <c r="N17" s="95"/>
      <c r="O17" s="155"/>
      <c r="Q17" s="214"/>
      <c r="R17" s="214"/>
      <c r="S17" s="210"/>
      <c r="T17" s="210"/>
      <c r="U17" s="220"/>
      <c r="V17" s="220"/>
      <c r="W17" s="220"/>
      <c r="X17" s="194"/>
      <c r="Y17" s="203"/>
      <c r="Z17" s="203"/>
      <c r="AA17" s="198"/>
      <c r="AB17" s="198"/>
      <c r="AC17" s="196"/>
    </row>
    <row r="18" spans="1:29" ht="12.75" customHeight="1" thickBot="1">
      <c r="A18" s="91"/>
      <c r="B18" s="98"/>
      <c r="C18" s="446" t="s">
        <v>2</v>
      </c>
      <c r="D18" s="451"/>
      <c r="E18" s="265" t="s">
        <v>30</v>
      </c>
      <c r="F18" s="99" t="s">
        <v>31</v>
      </c>
      <c r="G18" s="262" t="s">
        <v>3</v>
      </c>
      <c r="H18" s="95"/>
      <c r="I18" s="442" t="s">
        <v>27</v>
      </c>
      <c r="J18" s="442"/>
      <c r="K18" s="442"/>
      <c r="L18" s="442"/>
      <c r="M18" s="442"/>
      <c r="N18" s="443"/>
      <c r="O18" s="155"/>
      <c r="Q18" s="214"/>
      <c r="R18" s="214"/>
      <c r="S18" s="210"/>
      <c r="T18" s="210"/>
      <c r="U18" s="220"/>
      <c r="V18" s="220"/>
      <c r="W18" s="220"/>
      <c r="X18" s="194"/>
      <c r="Y18" s="199"/>
      <c r="Z18" s="203"/>
      <c r="AA18" s="198"/>
      <c r="AB18" s="198"/>
      <c r="AC18" s="196"/>
    </row>
    <row r="19" spans="1:29" ht="12.75" customHeight="1" thickBot="1">
      <c r="A19" s="91"/>
      <c r="B19" s="100">
        <v>1</v>
      </c>
      <c r="C19" s="423" t="s">
        <v>188</v>
      </c>
      <c r="D19" s="424"/>
      <c r="E19" s="103">
        <f ca="1">'Day 1 Hole-by-Hole'!X8</f>
        <v>80</v>
      </c>
      <c r="F19" s="101">
        <f ca="1">'Day 2 Hole-by-Hole'!X8</f>
        <v>83</v>
      </c>
      <c r="G19" s="102">
        <f t="shared" ref="G19:G25" si="1">E19+F19</f>
        <v>163</v>
      </c>
      <c r="H19" s="95"/>
      <c r="I19" s="161" t="s">
        <v>29</v>
      </c>
      <c r="J19" s="167" t="s">
        <v>28</v>
      </c>
      <c r="K19" s="167" t="s">
        <v>7</v>
      </c>
      <c r="L19" s="167" t="s">
        <v>25</v>
      </c>
      <c r="M19" s="167" t="s">
        <v>26</v>
      </c>
      <c r="N19" s="168" t="s">
        <v>11</v>
      </c>
      <c r="O19" s="155"/>
      <c r="Q19" s="214"/>
      <c r="R19" s="214"/>
      <c r="S19" s="210"/>
      <c r="T19" s="210"/>
      <c r="U19" s="220"/>
      <c r="V19" s="220"/>
      <c r="W19" s="220"/>
      <c r="X19" s="194"/>
      <c r="Y19" s="203"/>
      <c r="Z19" s="203"/>
      <c r="AA19" s="198"/>
      <c r="AB19" s="198"/>
      <c r="AC19" s="196"/>
    </row>
    <row r="20" spans="1:29" ht="12.75" customHeight="1">
      <c r="A20" s="91"/>
      <c r="B20" s="104">
        <v>2</v>
      </c>
      <c r="C20" s="425" t="s">
        <v>189</v>
      </c>
      <c r="D20" s="426"/>
      <c r="E20" s="103">
        <f ca="1">'Day 1 Hole-by-Hole'!X9</f>
        <v>80</v>
      </c>
      <c r="F20" s="101">
        <f ca="1">'Day 2 Hole-by-Hole'!X9</f>
        <v>86</v>
      </c>
      <c r="G20" s="105">
        <f t="shared" si="1"/>
        <v>166</v>
      </c>
      <c r="H20" s="95"/>
      <c r="I20" s="303">
        <f ca="1">Results!B14</f>
        <v>1</v>
      </c>
      <c r="J20" s="304" t="str">
        <f ca="1">Results!C14</f>
        <v>AJ McInerney (12)</v>
      </c>
      <c r="K20" s="304" t="str">
        <f ca="1">Results!D14</f>
        <v>Coronado Cougars</v>
      </c>
      <c r="L20" s="397">
        <f ca="1">Results!E14</f>
        <v>62</v>
      </c>
      <c r="M20" s="305">
        <f ca="1">Results!F14</f>
        <v>71</v>
      </c>
      <c r="N20" s="305">
        <f ca="1">Results!G14</f>
        <v>133</v>
      </c>
      <c r="O20" s="155"/>
      <c r="Q20" s="214"/>
      <c r="R20" s="214"/>
      <c r="S20" s="210"/>
      <c r="T20" s="210"/>
      <c r="U20" s="220"/>
      <c r="V20" s="220"/>
      <c r="W20" s="220"/>
      <c r="X20" s="194"/>
      <c r="Y20" s="194"/>
      <c r="Z20" s="194"/>
      <c r="AA20" s="198"/>
      <c r="AB20" s="198"/>
      <c r="AC20" s="196"/>
    </row>
    <row r="21" spans="1:29" ht="12.75" customHeight="1">
      <c r="A21" s="91"/>
      <c r="B21" s="104">
        <v>3</v>
      </c>
      <c r="C21" s="427" t="s">
        <v>190</v>
      </c>
      <c r="D21" s="428"/>
      <c r="E21" s="103">
        <f ca="1">'Day 1 Hole-by-Hole'!X10</f>
        <v>76</v>
      </c>
      <c r="F21" s="101">
        <f ca="1">'Day 2 Hole-by-Hole'!X10</f>
        <v>79</v>
      </c>
      <c r="G21" s="105">
        <f t="shared" si="1"/>
        <v>155</v>
      </c>
      <c r="H21" s="95"/>
      <c r="I21" s="126">
        <f ca="1">Results!B15</f>
        <v>2</v>
      </c>
      <c r="J21" s="131" t="str">
        <f ca="1">Results!C15</f>
        <v>Taylor Montgomery (11)</v>
      </c>
      <c r="K21" s="131" t="str">
        <f ca="1">Results!D15</f>
        <v>Foothill Falcons</v>
      </c>
      <c r="L21" s="398">
        <f ca="1">Results!E15</f>
        <v>68</v>
      </c>
      <c r="M21" s="125">
        <f ca="1">Results!F15</f>
        <v>76</v>
      </c>
      <c r="N21" s="125">
        <f ca="1">Results!G15</f>
        <v>144</v>
      </c>
      <c r="O21" s="155"/>
      <c r="Q21" s="214"/>
      <c r="R21" s="214"/>
      <c r="S21" s="210"/>
      <c r="T21" s="210"/>
      <c r="U21" s="220"/>
      <c r="V21" s="220"/>
      <c r="W21" s="220"/>
      <c r="X21" s="194"/>
      <c r="Y21" s="194"/>
      <c r="Z21" s="194"/>
      <c r="AA21" s="194"/>
      <c r="AB21" s="194"/>
      <c r="AC21" s="194"/>
    </row>
    <row r="22" spans="1:29" ht="12.75" customHeight="1">
      <c r="A22" s="91"/>
      <c r="B22" s="104">
        <v>4</v>
      </c>
      <c r="C22" s="425" t="s">
        <v>191</v>
      </c>
      <c r="D22" s="426"/>
      <c r="E22" s="103">
        <f ca="1">'Day 1 Hole-by-Hole'!X11</f>
        <v>83</v>
      </c>
      <c r="F22" s="101">
        <f ca="1">'Day 2 Hole-by-Hole'!X11</f>
        <v>90</v>
      </c>
      <c r="G22" s="105">
        <f t="shared" si="1"/>
        <v>173</v>
      </c>
      <c r="H22" s="95"/>
      <c r="I22" s="126">
        <f ca="1">Results!B16</f>
        <v>3</v>
      </c>
      <c r="J22" s="131" t="str">
        <f ca="1">Results!C16</f>
        <v>Ben Davis (10)</v>
      </c>
      <c r="K22" s="131" t="str">
        <f ca="1">Results!D16</f>
        <v>Shadow Ridge</v>
      </c>
      <c r="L22" s="398">
        <f ca="1">Results!E16</f>
        <v>72</v>
      </c>
      <c r="M22" s="125">
        <f ca="1">Results!F16</f>
        <v>74</v>
      </c>
      <c r="N22" s="125">
        <f ca="1">Results!G16</f>
        <v>146</v>
      </c>
      <c r="O22" s="155"/>
      <c r="S22" s="198"/>
      <c r="T22" s="199"/>
      <c r="U22" s="198"/>
      <c r="V22" s="198"/>
      <c r="W22" s="196"/>
      <c r="X22" s="194"/>
      <c r="Y22" s="194"/>
      <c r="Z22" s="194"/>
      <c r="AA22" s="194"/>
      <c r="AB22" s="194"/>
      <c r="AC22" s="194"/>
    </row>
    <row r="23" spans="1:29" ht="12.75" customHeight="1">
      <c r="A23" s="91"/>
      <c r="B23" s="104">
        <v>5</v>
      </c>
      <c r="C23" s="429" t="s">
        <v>192</v>
      </c>
      <c r="D23" s="430"/>
      <c r="E23" s="103">
        <f ca="1">'Day 1 Hole-by-Hole'!X12</f>
        <v>78</v>
      </c>
      <c r="F23" s="101">
        <f ca="1">'Day 2 Hole-by-Hole'!X12</f>
        <v>91</v>
      </c>
      <c r="G23" s="105">
        <f t="shared" si="1"/>
        <v>169</v>
      </c>
      <c r="H23" s="95"/>
      <c r="I23" s="126">
        <f ca="1">Results!B17</f>
        <v>4</v>
      </c>
      <c r="J23" s="131" t="str">
        <f ca="1">Results!C17</f>
        <v>Zane Thomas (12)</v>
      </c>
      <c r="K23" s="131" t="str">
        <f ca="1">Results!D17</f>
        <v>Arbor View</v>
      </c>
      <c r="L23" s="398">
        <f ca="1">Results!E17</f>
        <v>72</v>
      </c>
      <c r="M23" s="125">
        <f ca="1">Results!F17</f>
        <v>75</v>
      </c>
      <c r="N23" s="125">
        <f ca="1">Results!G17</f>
        <v>147</v>
      </c>
      <c r="O23" s="155"/>
      <c r="Q23" s="216"/>
      <c r="R23" s="214"/>
      <c r="S23" s="123"/>
      <c r="T23" s="217"/>
      <c r="U23" s="198"/>
      <c r="V23" s="198"/>
      <c r="W23" s="196"/>
      <c r="X23" s="194"/>
      <c r="Y23" s="194"/>
      <c r="Z23" s="194"/>
      <c r="AA23" s="194"/>
      <c r="AB23" s="194"/>
      <c r="AC23" s="194"/>
    </row>
    <row r="24" spans="1:29" ht="12.75" customHeight="1" thickBot="1">
      <c r="A24" s="91"/>
      <c r="B24" s="107">
        <v>6</v>
      </c>
      <c r="C24" s="431" t="s">
        <v>193</v>
      </c>
      <c r="D24" s="432"/>
      <c r="E24" s="103">
        <f ca="1">'Day 1 Hole-by-Hole'!X13</f>
        <v>100</v>
      </c>
      <c r="F24" s="101">
        <f ca="1">'Day 2 Hole-by-Hole'!X13</f>
        <v>108</v>
      </c>
      <c r="G24" s="108">
        <f t="shared" si="1"/>
        <v>208</v>
      </c>
      <c r="H24" s="95"/>
      <c r="I24" s="126">
        <f ca="1">Results!B18</f>
        <v>5</v>
      </c>
      <c r="J24" s="131" t="str">
        <f ca="1">Results!C18</f>
        <v>Joshua Fisher (12)</v>
      </c>
      <c r="K24" s="131" t="str">
        <f ca="1">Results!D18</f>
        <v>Silverado</v>
      </c>
      <c r="L24" s="399">
        <f ca="1">Results!E18</f>
        <v>73</v>
      </c>
      <c r="M24" s="125">
        <f ca="1">Results!F18</f>
        <v>76</v>
      </c>
      <c r="N24" s="125">
        <f ca="1">Results!G18</f>
        <v>149</v>
      </c>
      <c r="O24" s="155"/>
      <c r="Q24" s="216"/>
      <c r="R24" s="214"/>
      <c r="S24" s="123"/>
      <c r="T24" s="217"/>
      <c r="U24" s="198"/>
      <c r="V24" s="198"/>
      <c r="W24" s="196"/>
      <c r="X24" s="194"/>
      <c r="Y24" s="194"/>
      <c r="Z24" s="194"/>
      <c r="AA24" s="194"/>
      <c r="AB24" s="194"/>
      <c r="AC24" s="194"/>
    </row>
    <row r="25" spans="1:29" ht="12.75" customHeight="1" thickBot="1">
      <c r="A25" s="91"/>
      <c r="B25" s="109"/>
      <c r="C25" s="130"/>
      <c r="D25" s="129" t="s">
        <v>5</v>
      </c>
      <c r="E25" s="127">
        <f>SUM(E19:E24)-MAX(E19:E24)</f>
        <v>397</v>
      </c>
      <c r="F25" s="127">
        <f>SUM(F19:F24)-MAX(F19:F24)</f>
        <v>429</v>
      </c>
      <c r="G25" s="128">
        <f t="shared" si="1"/>
        <v>826</v>
      </c>
      <c r="H25" s="95"/>
      <c r="I25" s="126">
        <f ca="1">Results!B19</f>
        <v>6</v>
      </c>
      <c r="J25" s="131" t="str">
        <f ca="1">Results!C19</f>
        <v>Dillon Dudley (12)</v>
      </c>
      <c r="K25" s="131" t="str">
        <f ca="1">Results!D19</f>
        <v>Palo Vede Panthers</v>
      </c>
      <c r="L25" s="399">
        <f ca="1">Results!E19</f>
        <v>70</v>
      </c>
      <c r="M25" s="125">
        <f ca="1">Results!F19</f>
        <v>80</v>
      </c>
      <c r="N25" s="125">
        <f ca="1">Results!G19</f>
        <v>150</v>
      </c>
      <c r="O25" s="155"/>
      <c r="Q25" s="216"/>
      <c r="R25" s="214"/>
      <c r="S25" s="123"/>
      <c r="T25" s="217"/>
      <c r="U25" s="202"/>
      <c r="V25" s="202"/>
      <c r="W25" s="196"/>
      <c r="X25" s="194"/>
      <c r="Y25" s="194"/>
      <c r="Z25" s="194"/>
      <c r="AA25" s="194"/>
      <c r="AB25" s="194"/>
      <c r="AC25" s="194"/>
    </row>
    <row r="26" spans="1:29" ht="12.75" customHeight="1" thickBot="1">
      <c r="A26" s="91"/>
      <c r="B26" s="157"/>
      <c r="C26" s="95"/>
      <c r="D26" s="95"/>
      <c r="E26" s="95"/>
      <c r="F26" s="95"/>
      <c r="G26" s="95"/>
      <c r="H26" s="95"/>
      <c r="I26" s="126">
        <f ca="1">Results!B20</f>
        <v>7</v>
      </c>
      <c r="J26" s="131" t="str">
        <f ca="1">Results!C20</f>
        <v>Soungjae Baek (12)</v>
      </c>
      <c r="K26" s="131" t="str">
        <f ca="1">Results!D20</f>
        <v>Desert Oasis</v>
      </c>
      <c r="L26" s="399">
        <f ca="1">Results!E20</f>
        <v>77</v>
      </c>
      <c r="M26" s="125">
        <f ca="1">Results!F20</f>
        <v>74</v>
      </c>
      <c r="N26" s="125">
        <f ca="1">Results!G20</f>
        <v>151</v>
      </c>
      <c r="O26" s="155"/>
      <c r="Q26" s="216"/>
      <c r="R26" s="214"/>
      <c r="S26" s="123"/>
      <c r="T26" s="217"/>
      <c r="U26" s="194"/>
      <c r="V26" s="194"/>
      <c r="W26" s="194"/>
      <c r="X26" s="194"/>
      <c r="Y26" s="194"/>
      <c r="Z26" s="194"/>
      <c r="AA26" s="194"/>
      <c r="AB26" s="194"/>
      <c r="AC26" s="194"/>
    </row>
    <row r="27" spans="1:29" ht="12.75" customHeight="1" thickBot="1">
      <c r="A27" s="91"/>
      <c r="B27" s="438" t="s">
        <v>311</v>
      </c>
      <c r="C27" s="439"/>
      <c r="D27" s="440"/>
      <c r="E27" s="440"/>
      <c r="F27" s="440"/>
      <c r="G27" s="441"/>
      <c r="H27" s="95"/>
      <c r="I27" s="126">
        <f ca="1">Results!B21</f>
        <v>8</v>
      </c>
      <c r="J27" s="131" t="str">
        <f ca="1">Results!C21</f>
        <v>Kenden Slattery (12)</v>
      </c>
      <c r="K27" s="131" t="str">
        <f ca="1">Results!D21</f>
        <v>Coronado Cougars</v>
      </c>
      <c r="L27" s="125">
        <f ca="1">Results!E21</f>
        <v>72</v>
      </c>
      <c r="M27" s="125">
        <f ca="1">Results!F21</f>
        <v>81</v>
      </c>
      <c r="N27" s="125">
        <f ca="1">Results!G21</f>
        <v>153</v>
      </c>
      <c r="O27" s="155"/>
      <c r="Q27" s="216"/>
      <c r="R27" s="214"/>
      <c r="S27" s="123"/>
      <c r="T27" s="217"/>
      <c r="U27" s="195"/>
      <c r="V27" s="195"/>
      <c r="W27" s="195"/>
      <c r="X27" s="194"/>
      <c r="Y27" s="194"/>
      <c r="Z27" s="194"/>
      <c r="AA27" s="194"/>
      <c r="AB27" s="194"/>
      <c r="AC27" s="194"/>
    </row>
    <row r="28" spans="1:29" ht="12.75" customHeight="1" thickBot="1">
      <c r="A28" s="91"/>
      <c r="B28" s="98"/>
      <c r="C28" s="446" t="s">
        <v>2</v>
      </c>
      <c r="D28" s="451"/>
      <c r="E28" s="265" t="s">
        <v>30</v>
      </c>
      <c r="F28" s="99" t="s">
        <v>31</v>
      </c>
      <c r="G28" s="262" t="s">
        <v>3</v>
      </c>
      <c r="H28" s="95"/>
      <c r="I28" s="126">
        <f ca="1">Results!B22</f>
        <v>8</v>
      </c>
      <c r="J28" s="131" t="str">
        <f ca="1">Results!C22</f>
        <v>Jordan Gilmore (12)</v>
      </c>
      <c r="K28" s="131" t="str">
        <f ca="1">Results!D22</f>
        <v>Spanish Springs</v>
      </c>
      <c r="L28" s="125">
        <f ca="1">Results!E22</f>
        <v>74</v>
      </c>
      <c r="M28" s="125">
        <f ca="1">Results!F22</f>
        <v>79</v>
      </c>
      <c r="N28" s="125">
        <f ca="1">Results!G22</f>
        <v>153</v>
      </c>
      <c r="O28" s="155"/>
      <c r="Q28" s="216"/>
      <c r="R28" s="214"/>
      <c r="S28" s="123"/>
      <c r="T28" s="217"/>
      <c r="U28" s="197"/>
      <c r="V28" s="197"/>
      <c r="W28" s="197"/>
      <c r="X28" s="194"/>
      <c r="Y28" s="194"/>
      <c r="Z28" s="194"/>
      <c r="AA28" s="194"/>
      <c r="AB28" s="194"/>
      <c r="AC28" s="194"/>
    </row>
    <row r="29" spans="1:29" ht="12.75" customHeight="1">
      <c r="A29" s="91"/>
      <c r="B29" s="100">
        <v>1</v>
      </c>
      <c r="C29" s="452" t="s">
        <v>78</v>
      </c>
      <c r="D29" s="453"/>
      <c r="E29" s="415">
        <f ca="1">'Day 1 Hole-by-Hole'!X14</f>
        <v>62</v>
      </c>
      <c r="F29" s="101">
        <f ca="1">'Day 2 Hole-by-Hole'!X14</f>
        <v>71</v>
      </c>
      <c r="G29" s="102">
        <f t="shared" ref="G29:G35" si="2">E29+F29</f>
        <v>133</v>
      </c>
      <c r="H29" s="95"/>
      <c r="I29" s="126">
        <f ca="1">Results!B23</f>
        <v>11</v>
      </c>
      <c r="J29" s="131" t="str">
        <f ca="1">Results!C23</f>
        <v>Stephen Osborne (9)</v>
      </c>
      <c r="K29" s="131" t="str">
        <f ca="1">Results!D23</f>
        <v>Bishop Manogue Miners</v>
      </c>
      <c r="L29" s="125">
        <f ca="1">Results!E23</f>
        <v>76</v>
      </c>
      <c r="M29" s="125">
        <f ca="1">Results!F23</f>
        <v>79</v>
      </c>
      <c r="N29" s="125">
        <f ca="1">Results!G23</f>
        <v>155</v>
      </c>
      <c r="O29" s="155"/>
      <c r="Q29" s="216"/>
      <c r="R29" s="214"/>
      <c r="S29" s="123"/>
      <c r="T29" s="217"/>
      <c r="U29" s="198"/>
      <c r="V29" s="198"/>
      <c r="W29" s="196"/>
      <c r="X29" s="194"/>
      <c r="Y29" s="194"/>
      <c r="Z29" s="194"/>
      <c r="AA29" s="194"/>
      <c r="AB29" s="194"/>
      <c r="AC29" s="194"/>
    </row>
    <row r="30" spans="1:29" ht="12.75" customHeight="1">
      <c r="A30" s="91"/>
      <c r="B30" s="104">
        <v>2</v>
      </c>
      <c r="C30" s="450" t="s">
        <v>79</v>
      </c>
      <c r="D30" s="430"/>
      <c r="E30" s="417">
        <f ca="1">'Day 1 Hole-by-Hole'!X15</f>
        <v>72</v>
      </c>
      <c r="F30" s="101">
        <f ca="1">'Day 2 Hole-by-Hole'!X15</f>
        <v>81</v>
      </c>
      <c r="G30" s="105">
        <f t="shared" si="2"/>
        <v>153</v>
      </c>
      <c r="H30" s="95"/>
      <c r="I30" s="126">
        <f ca="1">Results!B24</f>
        <v>11</v>
      </c>
      <c r="J30" s="131" t="str">
        <f ca="1">Results!C24</f>
        <v>Cody Kelly (12)</v>
      </c>
      <c r="K30" s="131" t="str">
        <f ca="1">Results!D24</f>
        <v>Palo Vede Panthers</v>
      </c>
      <c r="L30" s="125">
        <f ca="1">Results!E24</f>
        <v>78</v>
      </c>
      <c r="M30" s="125">
        <f ca="1">Results!F24</f>
        <v>77</v>
      </c>
      <c r="N30" s="125">
        <f ca="1">Results!G24</f>
        <v>155</v>
      </c>
      <c r="O30" s="155"/>
      <c r="S30" s="198"/>
      <c r="T30" s="199"/>
      <c r="U30" s="198"/>
      <c r="V30" s="198"/>
      <c r="W30" s="196"/>
      <c r="X30" s="194"/>
      <c r="Y30" s="194"/>
      <c r="Z30" s="194"/>
      <c r="AA30" s="194"/>
      <c r="AB30" s="194"/>
      <c r="AC30" s="194"/>
    </row>
    <row r="31" spans="1:29" ht="12.75" customHeight="1">
      <c r="A31" s="91"/>
      <c r="B31" s="104">
        <v>3</v>
      </c>
      <c r="C31" s="450" t="s">
        <v>80</v>
      </c>
      <c r="D31" s="430"/>
      <c r="E31" s="103">
        <f ca="1">'Day 1 Hole-by-Hole'!X16</f>
        <v>81</v>
      </c>
      <c r="F31" s="101">
        <f ca="1">'Day 2 Hole-by-Hole'!X16</f>
        <v>83</v>
      </c>
      <c r="G31" s="105">
        <f t="shared" si="2"/>
        <v>164</v>
      </c>
      <c r="H31" s="95"/>
      <c r="I31" s="126">
        <f ca="1">Results!B25</f>
        <v>10</v>
      </c>
      <c r="J31" s="131" t="str">
        <f ca="1">Results!C25</f>
        <v>Blaise McComb (11)</v>
      </c>
      <c r="K31" s="131" t="str">
        <f ca="1">Results!D25</f>
        <v>Green Valley</v>
      </c>
      <c r="L31" s="125">
        <f ca="1">Results!E25</f>
        <v>71</v>
      </c>
      <c r="M31" s="125">
        <f ca="1">Results!F25</f>
        <v>83</v>
      </c>
      <c r="N31" s="125">
        <f ca="1">Results!G25</f>
        <v>154</v>
      </c>
      <c r="O31" s="155"/>
      <c r="Q31" s="214"/>
      <c r="R31" s="214"/>
      <c r="S31" s="123"/>
      <c r="T31" s="209"/>
      <c r="U31" s="198"/>
      <c r="V31" s="198"/>
      <c r="W31" s="196"/>
      <c r="X31" s="194"/>
      <c r="Y31" s="194"/>
      <c r="Z31" s="194"/>
      <c r="AA31" s="194"/>
      <c r="AB31" s="194"/>
      <c r="AC31" s="194"/>
    </row>
    <row r="32" spans="1:29" ht="12.75" customHeight="1">
      <c r="A32" s="91"/>
      <c r="B32" s="104">
        <v>4</v>
      </c>
      <c r="C32" s="450" t="s">
        <v>81</v>
      </c>
      <c r="D32" s="430"/>
      <c r="E32" s="103">
        <f ca="1">'Day 1 Hole-by-Hole'!X17</f>
        <v>81</v>
      </c>
      <c r="F32" s="101">
        <f ca="1">'Day 2 Hole-by-Hole'!X17</f>
        <v>79</v>
      </c>
      <c r="G32" s="105">
        <f t="shared" si="2"/>
        <v>160</v>
      </c>
      <c r="H32" s="95"/>
      <c r="I32" s="126">
        <f ca="1">Results!B26</f>
        <v>13</v>
      </c>
      <c r="J32" s="131" t="str">
        <f ca="1">Results!C26</f>
        <v>Dylan Garrett (11)</v>
      </c>
      <c r="K32" s="131" t="str">
        <f ca="1">Results!D26</f>
        <v>Bishop Gorman Gaels</v>
      </c>
      <c r="L32" s="125">
        <f ca="1">Results!E26</f>
        <v>79</v>
      </c>
      <c r="M32" s="125">
        <f ca="1">Results!F26</f>
        <v>78</v>
      </c>
      <c r="N32" s="125">
        <f ca="1">Results!G26</f>
        <v>157</v>
      </c>
      <c r="O32" s="155"/>
      <c r="Q32" s="214"/>
      <c r="R32" s="214"/>
      <c r="S32" s="123"/>
      <c r="T32" s="209"/>
      <c r="U32" s="198"/>
      <c r="V32" s="198"/>
      <c r="W32" s="196"/>
      <c r="X32" s="194"/>
      <c r="Y32" s="194"/>
      <c r="Z32" s="194"/>
      <c r="AA32" s="194"/>
      <c r="AB32" s="194"/>
      <c r="AC32" s="194"/>
    </row>
    <row r="33" spans="1:29" ht="12.75" customHeight="1">
      <c r="A33" s="91"/>
      <c r="B33" s="104">
        <v>5</v>
      </c>
      <c r="C33" s="450" t="s">
        <v>82</v>
      </c>
      <c r="D33" s="430"/>
      <c r="E33" s="103">
        <f ca="1">'Day 1 Hole-by-Hole'!X18</f>
        <v>80</v>
      </c>
      <c r="F33" s="101">
        <f ca="1">'Day 2 Hole-by-Hole'!X18</f>
        <v>77</v>
      </c>
      <c r="G33" s="105">
        <f t="shared" si="2"/>
        <v>157</v>
      </c>
      <c r="H33" s="95"/>
      <c r="I33" s="126">
        <f ca="1">Results!B27</f>
        <v>13</v>
      </c>
      <c r="J33" s="131" t="str">
        <f ca="1">Results!C27</f>
        <v>Bradley Keyer (10)</v>
      </c>
      <c r="K33" s="131" t="str">
        <f ca="1">Results!D27</f>
        <v>Coronado Cougars</v>
      </c>
      <c r="L33" s="125">
        <f ca="1">Results!E27</f>
        <v>80</v>
      </c>
      <c r="M33" s="125">
        <f ca="1">Results!F27</f>
        <v>77</v>
      </c>
      <c r="N33" s="125">
        <f ca="1">Results!G27</f>
        <v>157</v>
      </c>
      <c r="O33" s="155"/>
      <c r="Q33" s="214"/>
      <c r="R33" s="214"/>
      <c r="S33" s="123"/>
      <c r="T33" s="209"/>
      <c r="U33" s="198"/>
      <c r="V33" s="198"/>
      <c r="W33" s="196"/>
      <c r="X33" s="194"/>
      <c r="Y33" s="194"/>
      <c r="Z33" s="194"/>
      <c r="AA33" s="194"/>
      <c r="AB33" s="194"/>
      <c r="AC33" s="194"/>
    </row>
    <row r="34" spans="1:29" ht="12.75" customHeight="1" thickBot="1">
      <c r="A34" s="91"/>
      <c r="B34" s="107">
        <v>6</v>
      </c>
      <c r="C34" s="468" t="s">
        <v>83</v>
      </c>
      <c r="D34" s="469"/>
      <c r="E34" s="103">
        <f ca="1">'Day 1 Hole-by-Hole'!X19</f>
        <v>76</v>
      </c>
      <c r="F34" s="101">
        <f ca="1">'Day 2 Hole-by-Hole'!X19</f>
        <v>82</v>
      </c>
      <c r="G34" s="108">
        <f t="shared" si="2"/>
        <v>158</v>
      </c>
      <c r="H34" s="95"/>
      <c r="I34" s="126">
        <f ca="1">Results!B28</f>
        <v>15</v>
      </c>
      <c r="J34" s="131" t="str">
        <f ca="1">Results!C28</f>
        <v>Andrew Chu (9)</v>
      </c>
      <c r="K34" s="131" t="str">
        <f ca="1">Results!D28</f>
        <v>Coronado Cougars</v>
      </c>
      <c r="L34" s="125">
        <f ca="1">Results!E28</f>
        <v>76</v>
      </c>
      <c r="M34" s="125">
        <f ca="1">Results!F28</f>
        <v>82</v>
      </c>
      <c r="N34" s="125">
        <f ca="1">Results!G28</f>
        <v>158</v>
      </c>
      <c r="O34" s="155"/>
      <c r="Q34" s="214"/>
      <c r="R34" s="214"/>
      <c r="S34" s="123"/>
      <c r="T34" s="209"/>
      <c r="U34" s="198"/>
      <c r="V34" s="198"/>
      <c r="W34" s="196"/>
      <c r="X34" s="194"/>
      <c r="Y34" s="194"/>
      <c r="Z34" s="194"/>
      <c r="AA34" s="194"/>
      <c r="AB34" s="194"/>
      <c r="AC34" s="194"/>
    </row>
    <row r="35" spans="1:29" ht="12.75" customHeight="1" thickBot="1">
      <c r="A35" s="91"/>
      <c r="B35" s="109"/>
      <c r="C35" s="130"/>
      <c r="D35" s="129" t="s">
        <v>5</v>
      </c>
      <c r="E35" s="127">
        <f>SUM(E29:E34)-MAX(E29:E34)</f>
        <v>371</v>
      </c>
      <c r="F35" s="127">
        <f>SUM(F29:F34)-MAX(F29:F34)</f>
        <v>390</v>
      </c>
      <c r="G35" s="128">
        <f t="shared" si="2"/>
        <v>761</v>
      </c>
      <c r="H35" s="95"/>
      <c r="I35" s="126">
        <f ca="1">Results!B29</f>
        <v>16</v>
      </c>
      <c r="J35" s="131" t="str">
        <f ca="1">Results!C29</f>
        <v>Josh Ralph (11)</v>
      </c>
      <c r="K35" s="131" t="str">
        <f ca="1">Results!D29</f>
        <v>Damonte Ranch</v>
      </c>
      <c r="L35" s="125">
        <f ca="1">Results!E29</f>
        <v>76</v>
      </c>
      <c r="M35" s="125">
        <f ca="1">Results!F29</f>
        <v>84</v>
      </c>
      <c r="N35" s="125">
        <f ca="1">Results!G29</f>
        <v>160</v>
      </c>
      <c r="O35" s="155"/>
      <c r="Q35" s="214"/>
      <c r="R35" s="214"/>
      <c r="S35" s="123"/>
      <c r="T35" s="209"/>
      <c r="U35" s="202"/>
      <c r="V35" s="202"/>
      <c r="W35" s="196"/>
      <c r="X35" s="194"/>
      <c r="Y35" s="194"/>
      <c r="Z35" s="194"/>
      <c r="AA35" s="194"/>
      <c r="AB35" s="194"/>
      <c r="AC35" s="194"/>
    </row>
    <row r="36" spans="1:29" ht="12.75" customHeight="1" thickBot="1">
      <c r="A36" s="91"/>
      <c r="B36" s="157"/>
      <c r="C36" s="95"/>
      <c r="D36" s="95"/>
      <c r="E36" s="95"/>
      <c r="F36" s="95"/>
      <c r="G36" s="95"/>
      <c r="H36" s="95"/>
      <c r="I36" s="126">
        <f ca="1">Results!B30</f>
        <v>16</v>
      </c>
      <c r="J36" s="131" t="str">
        <f ca="1">Results!C30</f>
        <v>Hayden Cottle (12)</v>
      </c>
      <c r="K36" s="131" t="str">
        <f ca="1">Results!D30</f>
        <v>Green Valley</v>
      </c>
      <c r="L36" s="125">
        <f ca="1">Results!E30</f>
        <v>78</v>
      </c>
      <c r="M36" s="125">
        <f ca="1">Results!F30</f>
        <v>82</v>
      </c>
      <c r="N36" s="125">
        <f ca="1">Results!G30</f>
        <v>160</v>
      </c>
      <c r="O36" s="155"/>
      <c r="Q36" s="214"/>
      <c r="R36" s="214"/>
      <c r="S36" s="123"/>
      <c r="T36" s="209"/>
      <c r="U36" s="194"/>
      <c r="V36" s="194"/>
      <c r="W36" s="194"/>
      <c r="X36" s="194"/>
      <c r="Y36" s="194"/>
      <c r="Z36" s="194"/>
      <c r="AA36" s="194"/>
      <c r="AB36" s="194"/>
      <c r="AC36" s="194"/>
    </row>
    <row r="37" spans="1:29" ht="12.75" customHeight="1" thickBot="1">
      <c r="A37" s="91"/>
      <c r="B37" s="438" t="s">
        <v>312</v>
      </c>
      <c r="C37" s="439"/>
      <c r="D37" s="440"/>
      <c r="E37" s="440"/>
      <c r="F37" s="440"/>
      <c r="G37" s="441"/>
      <c r="H37" s="95"/>
      <c r="I37" s="126">
        <f ca="1">Results!B31</f>
        <v>16</v>
      </c>
      <c r="J37" s="131" t="str">
        <f ca="1">Results!C31</f>
        <v>Matt Welch (11)</v>
      </c>
      <c r="K37" s="131" t="str">
        <f ca="1">Results!D31</f>
        <v>Coronado Cougars</v>
      </c>
      <c r="L37" s="125">
        <f ca="1">Results!E31</f>
        <v>81</v>
      </c>
      <c r="M37" s="125">
        <f ca="1">Results!F31</f>
        <v>79</v>
      </c>
      <c r="N37" s="125">
        <f ca="1">Results!G31</f>
        <v>160</v>
      </c>
      <c r="O37" s="155"/>
      <c r="Q37" s="214"/>
      <c r="R37" s="214"/>
      <c r="S37" s="123"/>
      <c r="T37" s="209"/>
      <c r="U37" s="195"/>
      <c r="V37" s="195"/>
      <c r="W37" s="195"/>
      <c r="X37" s="194"/>
      <c r="Y37" s="194"/>
      <c r="Z37" s="194"/>
      <c r="AA37" s="194"/>
      <c r="AB37" s="194"/>
      <c r="AC37" s="194"/>
    </row>
    <row r="38" spans="1:29" ht="12.75" customHeight="1" thickBot="1">
      <c r="A38" s="91"/>
      <c r="B38" s="98"/>
      <c r="C38" s="446" t="s">
        <v>2</v>
      </c>
      <c r="D38" s="451"/>
      <c r="E38" s="265" t="s">
        <v>30</v>
      </c>
      <c r="F38" s="99" t="s">
        <v>31</v>
      </c>
      <c r="G38" s="262" t="s">
        <v>3</v>
      </c>
      <c r="H38" s="95"/>
      <c r="I38" s="126">
        <f ca="1">Results!B32</f>
        <v>16</v>
      </c>
      <c r="J38" s="131" t="str">
        <f ca="1">Results!C32</f>
        <v>Bradley Collet (9)</v>
      </c>
      <c r="K38" s="131" t="str">
        <f ca="1">Results!D32</f>
        <v>Palo Vede Panthers</v>
      </c>
      <c r="L38" s="125">
        <f ca="1">Results!E32</f>
        <v>82</v>
      </c>
      <c r="M38" s="125">
        <f ca="1">Results!F32</f>
        <v>78</v>
      </c>
      <c r="N38" s="125">
        <f ca="1">Results!G32</f>
        <v>160</v>
      </c>
      <c r="O38" s="155"/>
      <c r="S38" s="196"/>
      <c r="T38" s="197"/>
      <c r="U38" s="197"/>
      <c r="V38" s="197"/>
      <c r="W38" s="197"/>
      <c r="X38" s="194"/>
      <c r="Y38" s="194"/>
      <c r="Z38" s="194"/>
      <c r="AA38" s="194"/>
      <c r="AB38" s="194"/>
      <c r="AC38" s="194"/>
    </row>
    <row r="39" spans="1:29" ht="12.75" customHeight="1">
      <c r="A39" s="91"/>
      <c r="B39" s="100">
        <v>1</v>
      </c>
      <c r="C39" s="460" t="s">
        <v>87</v>
      </c>
      <c r="D39" s="461"/>
      <c r="E39" s="415">
        <f ca="1">'Day 1 Hole-by-Hole'!X20</f>
        <v>68</v>
      </c>
      <c r="F39" s="101">
        <f ca="1">'Day 2 Hole-by-Hole'!X20</f>
        <v>76</v>
      </c>
      <c r="G39" s="102">
        <f t="shared" ref="G39:G45" si="3">E39+F39</f>
        <v>144</v>
      </c>
      <c r="H39" s="95"/>
      <c r="I39" s="126">
        <f ca="1">Results!B33</f>
        <v>20</v>
      </c>
      <c r="J39" s="131" t="str">
        <f ca="1">Results!C33</f>
        <v>Brandon Bauman (10)</v>
      </c>
      <c r="K39" s="131" t="str">
        <f ca="1">Results!D33</f>
        <v>Palo Vede Panthers</v>
      </c>
      <c r="L39" s="125">
        <f ca="1">Results!E33</f>
        <v>80</v>
      </c>
      <c r="M39" s="125">
        <f ca="1">Results!F33</f>
        <v>81</v>
      </c>
      <c r="N39" s="125">
        <f ca="1">Results!G33</f>
        <v>161</v>
      </c>
      <c r="O39" s="155"/>
      <c r="Q39" s="214"/>
      <c r="R39" s="214"/>
      <c r="S39" s="210"/>
      <c r="T39" s="210"/>
      <c r="U39" s="198"/>
      <c r="V39" s="198"/>
      <c r="W39" s="196"/>
      <c r="X39" s="194"/>
      <c r="Y39" s="194"/>
      <c r="Z39" s="194"/>
      <c r="AA39" s="194"/>
      <c r="AB39" s="194"/>
      <c r="AC39" s="194"/>
    </row>
    <row r="40" spans="1:29" ht="12.75" customHeight="1">
      <c r="A40" s="91"/>
      <c r="B40" s="104">
        <v>2</v>
      </c>
      <c r="C40" s="425" t="s">
        <v>88</v>
      </c>
      <c r="D40" s="426"/>
      <c r="E40" s="103">
        <f ca="1">'Day 1 Hole-by-Hole'!X21</f>
        <v>88</v>
      </c>
      <c r="F40" s="101">
        <f ca="1">'Day 2 Hole-by-Hole'!X21</f>
        <v>82</v>
      </c>
      <c r="G40" s="105">
        <f t="shared" si="3"/>
        <v>170</v>
      </c>
      <c r="H40" s="95"/>
      <c r="I40" s="126">
        <f ca="1">Results!B34</f>
        <v>21</v>
      </c>
      <c r="J40" s="131" t="str">
        <f ca="1">Results!C34</f>
        <v>Dorian Patel (11)</v>
      </c>
      <c r="K40" s="131" t="str">
        <f ca="1">Results!D34</f>
        <v>Pahrump Valley</v>
      </c>
      <c r="L40" s="125">
        <f ca="1">Results!E34</f>
        <v>78</v>
      </c>
      <c r="M40" s="125">
        <f ca="1">Results!F34</f>
        <v>85</v>
      </c>
      <c r="N40" s="125">
        <f ca="1">Results!G34</f>
        <v>163</v>
      </c>
      <c r="O40" s="155"/>
      <c r="Q40" s="214"/>
      <c r="R40" s="214"/>
      <c r="S40" s="210"/>
      <c r="T40" s="210"/>
      <c r="U40" s="198"/>
      <c r="V40" s="198"/>
      <c r="W40" s="196"/>
      <c r="X40" s="194"/>
      <c r="Y40" s="194"/>
      <c r="Z40" s="194"/>
      <c r="AA40" s="194"/>
      <c r="AB40" s="194"/>
      <c r="AC40" s="194"/>
    </row>
    <row r="41" spans="1:29" ht="12.75" customHeight="1">
      <c r="A41" s="91"/>
      <c r="B41" s="104">
        <v>3</v>
      </c>
      <c r="C41" s="433" t="s">
        <v>89</v>
      </c>
      <c r="D41" s="434"/>
      <c r="E41" s="103">
        <f ca="1">'Day 1 Hole-by-Hole'!X22</f>
        <v>96</v>
      </c>
      <c r="F41" s="101">
        <f ca="1">'Day 2 Hole-by-Hole'!X22</f>
        <v>80</v>
      </c>
      <c r="G41" s="105">
        <f t="shared" si="3"/>
        <v>176</v>
      </c>
      <c r="H41" s="95"/>
      <c r="I41" s="126">
        <f ca="1">Results!B35</f>
        <v>21</v>
      </c>
      <c r="J41" s="131" t="str">
        <f ca="1">Results!C35</f>
        <v>Drew McMillan (12)</v>
      </c>
      <c r="K41" s="131" t="str">
        <f ca="1">Results!D35</f>
        <v>Bishop Manogue Miners</v>
      </c>
      <c r="L41" s="125">
        <f ca="1">Results!E35</f>
        <v>80</v>
      </c>
      <c r="M41" s="125">
        <f ca="1">Results!F35</f>
        <v>83</v>
      </c>
      <c r="N41" s="125">
        <f ca="1">Results!G35</f>
        <v>163</v>
      </c>
      <c r="O41" s="155"/>
      <c r="Q41" s="214"/>
      <c r="R41" s="214"/>
      <c r="S41" s="210"/>
      <c r="T41" s="210"/>
      <c r="U41" s="198"/>
      <c r="V41" s="198"/>
      <c r="W41" s="196"/>
      <c r="X41" s="194"/>
      <c r="Y41" s="194"/>
      <c r="Z41" s="194"/>
      <c r="AA41" s="194"/>
      <c r="AB41" s="194"/>
      <c r="AC41" s="194"/>
    </row>
    <row r="42" spans="1:29" ht="12.75" customHeight="1">
      <c r="A42" s="91"/>
      <c r="B42" s="104">
        <v>4</v>
      </c>
      <c r="C42" s="425" t="s">
        <v>90</v>
      </c>
      <c r="D42" s="426"/>
      <c r="E42" s="103">
        <f ca="1">'Day 1 Hole-by-Hole'!X23</f>
        <v>82</v>
      </c>
      <c r="F42" s="101">
        <f ca="1">'Day 2 Hole-by-Hole'!X23</f>
        <v>88</v>
      </c>
      <c r="G42" s="105">
        <f t="shared" si="3"/>
        <v>170</v>
      </c>
      <c r="H42" s="95"/>
      <c r="I42" s="126">
        <f ca="1">Results!B36</f>
        <v>23</v>
      </c>
      <c r="J42" s="131" t="str">
        <f ca="1">Results!C36</f>
        <v>Kabir Nabar (12)</v>
      </c>
      <c r="K42" s="131" t="str">
        <f ca="1">Results!D36</f>
        <v>Coronado Cougars</v>
      </c>
      <c r="L42" s="125">
        <f ca="1">Results!E36</f>
        <v>81</v>
      </c>
      <c r="M42" s="125">
        <f ca="1">Results!F36</f>
        <v>83</v>
      </c>
      <c r="N42" s="125">
        <f ca="1">Results!G36</f>
        <v>164</v>
      </c>
      <c r="O42" s="155"/>
      <c r="Q42" s="214"/>
      <c r="R42" s="214"/>
      <c r="S42" s="210"/>
      <c r="T42" s="210"/>
      <c r="U42" s="198"/>
      <c r="V42" s="198"/>
      <c r="W42" s="196"/>
      <c r="X42" s="194"/>
      <c r="Y42" s="194"/>
      <c r="Z42" s="194"/>
      <c r="AA42" s="194"/>
      <c r="AB42" s="194"/>
      <c r="AC42" s="194"/>
    </row>
    <row r="43" spans="1:29" ht="12.75" customHeight="1">
      <c r="A43" s="91"/>
      <c r="B43" s="104">
        <v>5</v>
      </c>
      <c r="C43" s="419" t="s">
        <v>91</v>
      </c>
      <c r="D43" s="420"/>
      <c r="E43" s="103">
        <f ca="1">'Day 1 Hole-by-Hole'!X24</f>
        <v>85</v>
      </c>
      <c r="F43" s="101">
        <f ca="1">'Day 2 Hole-by-Hole'!X24</f>
        <v>88</v>
      </c>
      <c r="G43" s="105">
        <f t="shared" si="3"/>
        <v>173</v>
      </c>
      <c r="H43" s="95"/>
      <c r="I43" s="126">
        <f ca="1">Results!B37</f>
        <v>23</v>
      </c>
      <c r="J43" s="131" t="str">
        <f ca="1">Results!C37</f>
        <v>Grayson Savio (10)</v>
      </c>
      <c r="K43" s="131" t="str">
        <f ca="1">Results!D37</f>
        <v>Green Valley</v>
      </c>
      <c r="L43" s="125">
        <f ca="1">Results!E37</f>
        <v>85</v>
      </c>
      <c r="M43" s="125">
        <f ca="1">Results!F37</f>
        <v>79</v>
      </c>
      <c r="N43" s="125">
        <f ca="1">Results!G37</f>
        <v>164</v>
      </c>
      <c r="O43" s="155"/>
      <c r="Q43" s="214"/>
      <c r="R43" s="214"/>
      <c r="S43" s="210"/>
      <c r="T43" s="210"/>
      <c r="U43" s="198"/>
      <c r="V43" s="198"/>
      <c r="W43" s="196"/>
      <c r="X43" s="194"/>
      <c r="Y43" s="194"/>
      <c r="Z43" s="194"/>
      <c r="AA43" s="194"/>
      <c r="AB43" s="194"/>
      <c r="AC43" s="194"/>
    </row>
    <row r="44" spans="1:29" ht="12.75" customHeight="1" thickBot="1">
      <c r="A44" s="91"/>
      <c r="B44" s="107">
        <v>6</v>
      </c>
      <c r="C44" s="458" t="s">
        <v>92</v>
      </c>
      <c r="D44" s="459"/>
      <c r="E44" s="103">
        <f ca="1">'Day 1 Hole-by-Hole'!X25</f>
        <v>80</v>
      </c>
      <c r="F44" s="101">
        <f ca="1">'Day 2 Hole-by-Hole'!X25</f>
        <v>92</v>
      </c>
      <c r="G44" s="108">
        <f t="shared" si="3"/>
        <v>172</v>
      </c>
      <c r="H44" s="95"/>
      <c r="I44" s="126">
        <f ca="1">Results!B38</f>
        <v>25</v>
      </c>
      <c r="J44" s="131" t="str">
        <f ca="1">Results!C38</f>
        <v>Frank Frisbee (10)</v>
      </c>
      <c r="K44" s="131" t="str">
        <f ca="1">Results!D38</f>
        <v>Bishop Gorman Gaels</v>
      </c>
      <c r="L44" s="125">
        <f ca="1">Results!E38</f>
        <v>81</v>
      </c>
      <c r="M44" s="125">
        <f ca="1">Results!F38</f>
        <v>84</v>
      </c>
      <c r="N44" s="125">
        <f ca="1">Results!G38</f>
        <v>165</v>
      </c>
      <c r="O44" s="155"/>
      <c r="Q44" s="214"/>
      <c r="R44" s="214"/>
      <c r="S44" s="210"/>
      <c r="T44" s="210"/>
      <c r="U44" s="198"/>
      <c r="V44" s="198"/>
      <c r="W44" s="196"/>
      <c r="X44" s="194"/>
      <c r="Y44" s="194"/>
      <c r="Z44" s="194"/>
      <c r="AA44" s="194"/>
      <c r="AB44" s="194"/>
      <c r="AC44" s="194"/>
    </row>
    <row r="45" spans="1:29" ht="12.75" customHeight="1" thickBot="1">
      <c r="A45" s="91"/>
      <c r="B45" s="109"/>
      <c r="C45" s="130"/>
      <c r="D45" s="129" t="s">
        <v>5</v>
      </c>
      <c r="E45" s="127">
        <f>SUM(E39:E44)-MAX(E39:E44)</f>
        <v>403</v>
      </c>
      <c r="F45" s="127">
        <f>SUM(F39:F44)-MAX(F39:F44)</f>
        <v>414</v>
      </c>
      <c r="G45" s="128">
        <f t="shared" si="3"/>
        <v>817</v>
      </c>
      <c r="H45" s="95"/>
      <c r="I45" s="126">
        <f ca="1">Results!B39</f>
        <v>26</v>
      </c>
      <c r="J45" s="131" t="str">
        <f ca="1">Results!C39</f>
        <v>Harrison Holetz (9)</v>
      </c>
      <c r="K45" s="131" t="str">
        <f ca="1">Results!D39</f>
        <v>Bishop Manogue Miners</v>
      </c>
      <c r="L45" s="125">
        <f ca="1">Results!E39</f>
        <v>80</v>
      </c>
      <c r="M45" s="125">
        <f ca="1">Results!F39</f>
        <v>86</v>
      </c>
      <c r="N45" s="125">
        <f ca="1">Results!G39</f>
        <v>166</v>
      </c>
      <c r="O45" s="155"/>
      <c r="S45" s="194"/>
      <c r="T45" s="201"/>
      <c r="U45" s="202"/>
      <c r="V45" s="202"/>
      <c r="W45" s="196"/>
      <c r="X45" s="194"/>
      <c r="Y45" s="194"/>
      <c r="Z45" s="194"/>
      <c r="AA45" s="194"/>
      <c r="AB45" s="194"/>
      <c r="AC45" s="194"/>
    </row>
    <row r="46" spans="1:29" ht="12.75" customHeight="1" thickBot="1">
      <c r="A46" s="91"/>
      <c r="B46" s="157"/>
      <c r="C46" s="95"/>
      <c r="D46" s="95"/>
      <c r="E46" s="95"/>
      <c r="F46" s="95"/>
      <c r="G46" s="95"/>
      <c r="H46" s="95"/>
      <c r="I46" s="126">
        <f ca="1">Results!B40</f>
        <v>27</v>
      </c>
      <c r="J46" s="131" t="str">
        <f ca="1">Results!C40</f>
        <v>Van Thomas (9)</v>
      </c>
      <c r="K46" s="131" t="str">
        <f ca="1">Results!D40</f>
        <v>Arbor View</v>
      </c>
      <c r="L46" s="125">
        <f ca="1">Results!E40</f>
        <v>79</v>
      </c>
      <c r="M46" s="125">
        <f ca="1">Results!F40</f>
        <v>88</v>
      </c>
      <c r="N46" s="125">
        <f ca="1">Results!G40</f>
        <v>167</v>
      </c>
      <c r="O46" s="155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</row>
    <row r="47" spans="1:29" ht="12.75" customHeight="1" thickBot="1">
      <c r="A47" s="91"/>
      <c r="B47" s="438" t="s">
        <v>313</v>
      </c>
      <c r="C47" s="439"/>
      <c r="D47" s="440"/>
      <c r="E47" s="440"/>
      <c r="F47" s="440"/>
      <c r="G47" s="441"/>
      <c r="H47" s="95"/>
      <c r="I47" s="126">
        <f ca="1">Results!B41</f>
        <v>27</v>
      </c>
      <c r="J47" s="131" t="str">
        <f ca="1">Results!C41</f>
        <v>Narayan Gill (10)</v>
      </c>
      <c r="K47" s="131" t="str">
        <f ca="1">Results!D41</f>
        <v>Galena</v>
      </c>
      <c r="L47" s="125">
        <f ca="1">Results!E41</f>
        <v>85</v>
      </c>
      <c r="M47" s="125">
        <f ca="1">Results!F41</f>
        <v>82</v>
      </c>
      <c r="N47" s="125">
        <f ca="1">Results!G41</f>
        <v>167</v>
      </c>
      <c r="O47" s="155"/>
      <c r="S47" s="219"/>
      <c r="T47" s="195"/>
      <c r="U47" s="195"/>
      <c r="V47" s="195"/>
      <c r="W47" s="195"/>
      <c r="X47" s="194"/>
      <c r="Y47" s="194"/>
      <c r="Z47" s="194"/>
      <c r="AA47" s="194"/>
      <c r="AB47" s="194"/>
      <c r="AC47" s="194"/>
    </row>
    <row r="48" spans="1:29" ht="12.75" customHeight="1" thickBot="1">
      <c r="A48" s="91"/>
      <c r="B48" s="98"/>
      <c r="C48" s="446" t="s">
        <v>2</v>
      </c>
      <c r="D48" s="451"/>
      <c r="E48" s="265" t="s">
        <v>30</v>
      </c>
      <c r="F48" s="99" t="s">
        <v>31</v>
      </c>
      <c r="G48" s="262" t="s">
        <v>3</v>
      </c>
      <c r="H48" s="95"/>
      <c r="I48" s="126">
        <f ca="1">Results!B42</f>
        <v>29</v>
      </c>
      <c r="J48" s="131" t="str">
        <f ca="1">Results!C42</f>
        <v>Nick Greco (12)</v>
      </c>
      <c r="K48" s="131" t="str">
        <f ca="1">Results!D42</f>
        <v>Bishop Manogue Miners</v>
      </c>
      <c r="L48" s="125">
        <f ca="1">Results!E42</f>
        <v>78</v>
      </c>
      <c r="M48" s="125">
        <f ca="1">Results!F42</f>
        <v>91</v>
      </c>
      <c r="N48" s="125">
        <f ca="1">Results!G42</f>
        <v>169</v>
      </c>
      <c r="O48" s="155"/>
      <c r="S48" s="196"/>
      <c r="T48" s="197"/>
      <c r="U48" s="197"/>
      <c r="V48" s="197"/>
      <c r="W48" s="197"/>
      <c r="X48" s="194"/>
      <c r="Y48" s="194"/>
      <c r="Z48" s="194"/>
      <c r="AA48" s="194"/>
      <c r="AB48" s="194"/>
      <c r="AC48" s="194"/>
    </row>
    <row r="49" spans="1:29" ht="12.75" customHeight="1">
      <c r="A49" s="91"/>
      <c r="B49" s="100">
        <v>1</v>
      </c>
      <c r="C49" s="460" t="s">
        <v>155</v>
      </c>
      <c r="D49" s="461"/>
      <c r="E49" s="415">
        <f ca="1">'Day 1 Hole-by-Hole'!X26</f>
        <v>70</v>
      </c>
      <c r="F49" s="101">
        <f ca="1">'Day 2 Hole-by-Hole'!X26</f>
        <v>80</v>
      </c>
      <c r="G49" s="102">
        <f t="shared" ref="G49:G55" si="4">E49+F49</f>
        <v>150</v>
      </c>
      <c r="H49" s="95"/>
      <c r="I49" s="126">
        <f ca="1">Results!B43</f>
        <v>29</v>
      </c>
      <c r="J49" s="131" t="str">
        <f ca="1">Results!C43</f>
        <v>Andrew Garcia (10)</v>
      </c>
      <c r="K49" s="131" t="str">
        <f ca="1">Results!D43</f>
        <v>Palo Vede Panthers</v>
      </c>
      <c r="L49" s="125">
        <f ca="1">Results!E43</f>
        <v>79</v>
      </c>
      <c r="M49" s="125">
        <f ca="1">Results!F43</f>
        <v>90</v>
      </c>
      <c r="N49" s="125">
        <f ca="1">Results!G43</f>
        <v>169</v>
      </c>
      <c r="O49" s="155"/>
      <c r="S49" s="198"/>
      <c r="T49" s="205"/>
      <c r="U49" s="198"/>
      <c r="V49" s="198"/>
      <c r="W49" s="196"/>
      <c r="X49" s="194"/>
      <c r="Y49" s="194"/>
      <c r="Z49" s="194"/>
      <c r="AA49" s="194"/>
      <c r="AB49" s="194"/>
      <c r="AC49" s="194"/>
    </row>
    <row r="50" spans="1:29" ht="12.75" customHeight="1">
      <c r="A50" s="91"/>
      <c r="B50" s="104">
        <v>2</v>
      </c>
      <c r="C50" s="425" t="s">
        <v>156</v>
      </c>
      <c r="D50" s="426"/>
      <c r="E50" s="103">
        <f ca="1">'Day 1 Hole-by-Hole'!X27</f>
        <v>80</v>
      </c>
      <c r="F50" s="101">
        <f ca="1">'Day 2 Hole-by-Hole'!X27</f>
        <v>81</v>
      </c>
      <c r="G50" s="105">
        <f t="shared" si="4"/>
        <v>161</v>
      </c>
      <c r="H50" s="95"/>
      <c r="I50" s="126">
        <f ca="1">Results!B44</f>
        <v>31</v>
      </c>
      <c r="J50" s="131" t="str">
        <f ca="1">Results!C44</f>
        <v>Nick Rae (11)</v>
      </c>
      <c r="K50" s="131" t="str">
        <f ca="1">Results!D44</f>
        <v>Foothill Falcons</v>
      </c>
      <c r="L50" s="125">
        <f ca="1">Results!E44</f>
        <v>82</v>
      </c>
      <c r="M50" s="125">
        <f ca="1">Results!F44</f>
        <v>88</v>
      </c>
      <c r="N50" s="125">
        <f ca="1">Results!G44</f>
        <v>170</v>
      </c>
      <c r="O50" s="155"/>
      <c r="S50" s="198"/>
      <c r="T50" s="205"/>
      <c r="U50" s="198"/>
      <c r="V50" s="198"/>
      <c r="W50" s="196"/>
      <c r="X50" s="194"/>
      <c r="Y50" s="194"/>
      <c r="Z50" s="194"/>
      <c r="AA50" s="194"/>
      <c r="AB50" s="194"/>
      <c r="AC50" s="194"/>
    </row>
    <row r="51" spans="1:29" ht="12.75" customHeight="1">
      <c r="A51" s="91"/>
      <c r="B51" s="104">
        <v>3</v>
      </c>
      <c r="C51" s="433" t="s">
        <v>157</v>
      </c>
      <c r="D51" s="434"/>
      <c r="E51" s="103">
        <f ca="1">'Day 1 Hole-by-Hole'!X28</f>
        <v>82</v>
      </c>
      <c r="F51" s="101">
        <f ca="1">'Day 2 Hole-by-Hole'!X28</f>
        <v>78</v>
      </c>
      <c r="G51" s="105">
        <f t="shared" si="4"/>
        <v>160</v>
      </c>
      <c r="H51" s="91"/>
      <c r="I51" s="281">
        <f ca="1">Results!B45</f>
        <v>31</v>
      </c>
      <c r="J51" s="302" t="str">
        <f ca="1">Results!C45</f>
        <v>Robert Zoucha (12)</v>
      </c>
      <c r="K51" s="302" t="str">
        <f ca="1">Results!D45</f>
        <v>Foothill Falcons</v>
      </c>
      <c r="L51" s="280">
        <f ca="1">Results!E45</f>
        <v>88</v>
      </c>
      <c r="M51" s="280">
        <f ca="1">Results!F45</f>
        <v>82</v>
      </c>
      <c r="N51" s="280">
        <f ca="1">Results!G45</f>
        <v>170</v>
      </c>
      <c r="O51" s="155"/>
      <c r="S51" s="198"/>
      <c r="T51" s="205"/>
      <c r="U51" s="198"/>
      <c r="V51" s="198"/>
      <c r="W51" s="196"/>
      <c r="X51" s="194"/>
      <c r="Y51" s="194"/>
      <c r="Z51" s="194"/>
      <c r="AA51" s="194"/>
      <c r="AB51" s="194"/>
      <c r="AC51" s="194"/>
    </row>
    <row r="52" spans="1:29" ht="12.75" customHeight="1">
      <c r="A52" s="91"/>
      <c r="B52" s="104">
        <v>4</v>
      </c>
      <c r="C52" s="425" t="s">
        <v>158</v>
      </c>
      <c r="D52" s="426"/>
      <c r="E52" s="103">
        <f ca="1">'Day 1 Hole-by-Hole'!X29</f>
        <v>78</v>
      </c>
      <c r="F52" s="101">
        <f ca="1">'Day 2 Hole-by-Hole'!X29</f>
        <v>77</v>
      </c>
      <c r="G52" s="105">
        <f t="shared" si="4"/>
        <v>155</v>
      </c>
      <c r="H52" s="91"/>
      <c r="I52" s="281">
        <f ca="1">Results!B46</f>
        <v>33</v>
      </c>
      <c r="J52" s="302" t="str">
        <f ca="1">Results!C46</f>
        <v>Ben Schlichting (11)</v>
      </c>
      <c r="K52" s="302" t="str">
        <f ca="1">Results!D46</f>
        <v>Bishop Gorman Gaels</v>
      </c>
      <c r="L52" s="280">
        <f ca="1">Results!E46</f>
        <v>87</v>
      </c>
      <c r="M52" s="280">
        <f ca="1">Results!F46</f>
        <v>84</v>
      </c>
      <c r="N52" s="280">
        <f ca="1">Results!G46</f>
        <v>171</v>
      </c>
      <c r="O52" s="155"/>
      <c r="P52" s="141"/>
      <c r="S52" s="198"/>
      <c r="T52" s="205"/>
      <c r="U52" s="198"/>
      <c r="V52" s="198"/>
      <c r="W52" s="196"/>
      <c r="X52" s="194"/>
      <c r="Y52" s="194"/>
      <c r="Z52" s="194"/>
      <c r="AA52" s="194"/>
      <c r="AB52" s="194"/>
      <c r="AC52" s="194"/>
    </row>
    <row r="53" spans="1:29" ht="12.75" customHeight="1">
      <c r="A53" s="91"/>
      <c r="B53" s="104">
        <v>5</v>
      </c>
      <c r="C53" s="419" t="s">
        <v>159</v>
      </c>
      <c r="D53" s="420"/>
      <c r="E53" s="103">
        <f ca="1">'Day 1 Hole-by-Hole'!X30</f>
        <v>79</v>
      </c>
      <c r="F53" s="101">
        <f ca="1">'Day 2 Hole-by-Hole'!X30</f>
        <v>90</v>
      </c>
      <c r="G53" s="105">
        <f t="shared" si="4"/>
        <v>169</v>
      </c>
      <c r="H53" s="91"/>
      <c r="I53" s="281">
        <f ca="1">Results!B47</f>
        <v>34</v>
      </c>
      <c r="J53" s="302" t="str">
        <f ca="1">Results!C47</f>
        <v>Connor Bodin (11)</v>
      </c>
      <c r="K53" s="302" t="str">
        <f ca="1">Results!D47</f>
        <v>Foothill Falcons</v>
      </c>
      <c r="L53" s="280">
        <f ca="1">Results!E47</f>
        <v>80</v>
      </c>
      <c r="M53" s="280">
        <f ca="1">Results!F47</f>
        <v>92</v>
      </c>
      <c r="N53" s="280">
        <f ca="1">Results!G47</f>
        <v>172</v>
      </c>
      <c r="O53" s="155"/>
      <c r="P53" s="141"/>
      <c r="S53" s="198"/>
      <c r="T53" s="205"/>
      <c r="U53" s="198"/>
      <c r="V53" s="198"/>
      <c r="W53" s="196"/>
      <c r="X53" s="194"/>
      <c r="Y53" s="194"/>
      <c r="Z53" s="194"/>
      <c r="AA53" s="194"/>
      <c r="AB53" s="194"/>
      <c r="AC53" s="194"/>
    </row>
    <row r="54" spans="1:29" ht="12.75" customHeight="1" thickBot="1">
      <c r="A54" s="91"/>
      <c r="B54" s="107">
        <v>6</v>
      </c>
      <c r="C54" s="458" t="s">
        <v>160</v>
      </c>
      <c r="D54" s="459"/>
      <c r="E54" s="103">
        <f ca="1">'Day 1 Hole-by-Hole'!X31</f>
        <v>103</v>
      </c>
      <c r="F54" s="101">
        <f ca="1">'Day 2 Hole-by-Hole'!X31</f>
        <v>97</v>
      </c>
      <c r="G54" s="108">
        <f t="shared" si="4"/>
        <v>200</v>
      </c>
      <c r="H54" s="91"/>
      <c r="I54" s="281">
        <f ca="1">Results!B48</f>
        <v>35</v>
      </c>
      <c r="J54" s="302" t="str">
        <f ca="1">Results!C48</f>
        <v>Tommy McAlister</v>
      </c>
      <c r="K54" s="302" t="str">
        <f ca="1">Results!D48</f>
        <v>Spanish Springs</v>
      </c>
      <c r="L54" s="280">
        <f ca="1">Results!E48</f>
        <v>81</v>
      </c>
      <c r="M54" s="280">
        <f ca="1">Results!F48</f>
        <v>92</v>
      </c>
      <c r="N54" s="280">
        <f ca="1">Results!G48</f>
        <v>173</v>
      </c>
      <c r="O54" s="155"/>
      <c r="P54" s="141"/>
      <c r="S54" s="198"/>
      <c r="T54" s="205"/>
      <c r="U54" s="198"/>
      <c r="V54" s="198"/>
      <c r="W54" s="196"/>
      <c r="X54" s="194"/>
      <c r="Y54" s="194"/>
      <c r="Z54" s="194"/>
      <c r="AA54" s="194"/>
      <c r="AB54" s="194"/>
      <c r="AC54" s="194"/>
    </row>
    <row r="55" spans="1:29" ht="12.75" customHeight="1" thickBot="1">
      <c r="A55" s="91"/>
      <c r="B55" s="109"/>
      <c r="C55" s="130"/>
      <c r="D55" s="129" t="s">
        <v>5</v>
      </c>
      <c r="E55" s="127">
        <f>SUM(E49:E54)-MAX(E49:E54)</f>
        <v>389</v>
      </c>
      <c r="F55" s="127">
        <f>SUM(F49:F54)-MAX(F49:F54)</f>
        <v>406</v>
      </c>
      <c r="G55" s="128">
        <f t="shared" si="4"/>
        <v>795</v>
      </c>
      <c r="H55" s="91"/>
      <c r="I55" s="281">
        <f ca="1">Results!B49</f>
        <v>35</v>
      </c>
      <c r="J55" s="302" t="str">
        <f ca="1">Results!C49</f>
        <v>Nick Turner (9)</v>
      </c>
      <c r="K55" s="302" t="str">
        <f ca="1">Results!D49</f>
        <v>Bishop Manogue Miners</v>
      </c>
      <c r="L55" s="280">
        <f ca="1">Results!E49</f>
        <v>83</v>
      </c>
      <c r="M55" s="280">
        <f ca="1">Results!F49</f>
        <v>90</v>
      </c>
      <c r="N55" s="280">
        <f ca="1">Results!G49</f>
        <v>173</v>
      </c>
      <c r="O55" s="155"/>
      <c r="P55" s="141"/>
      <c r="S55" s="194"/>
      <c r="T55" s="201"/>
      <c r="U55" s="202"/>
      <c r="V55" s="202"/>
      <c r="W55" s="196"/>
      <c r="X55" s="194"/>
      <c r="Y55" s="194"/>
      <c r="Z55" s="194"/>
      <c r="AA55" s="194"/>
      <c r="AB55" s="194"/>
      <c r="AC55" s="194"/>
    </row>
    <row r="56" spans="1:29" ht="12.75" customHeight="1" thickBot="1">
      <c r="A56" s="91"/>
      <c r="B56" s="157"/>
      <c r="C56" s="95"/>
      <c r="D56" s="95"/>
      <c r="E56" s="95"/>
      <c r="F56" s="95"/>
      <c r="G56" s="95"/>
      <c r="H56" s="91"/>
      <c r="I56" s="281">
        <f ca="1">Results!B50</f>
        <v>35</v>
      </c>
      <c r="J56" s="302" t="str">
        <f ca="1">Results!C50</f>
        <v>Nick Grinder (10)</v>
      </c>
      <c r="K56" s="302" t="str">
        <f ca="1">Results!D50</f>
        <v>Foothill Falcons</v>
      </c>
      <c r="L56" s="280">
        <f ca="1">Results!E50</f>
        <v>85</v>
      </c>
      <c r="M56" s="280">
        <f ca="1">Results!F50</f>
        <v>88</v>
      </c>
      <c r="N56" s="280">
        <f ca="1">Results!G50</f>
        <v>173</v>
      </c>
      <c r="O56" s="155"/>
      <c r="P56" s="141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</row>
    <row r="57" spans="1:29" ht="12.75" customHeight="1" thickBot="1">
      <c r="A57" s="91"/>
      <c r="B57" s="438" t="s">
        <v>148</v>
      </c>
      <c r="C57" s="439"/>
      <c r="D57" s="440"/>
      <c r="E57" s="440"/>
      <c r="F57" s="440"/>
      <c r="G57" s="441"/>
      <c r="H57" s="91"/>
      <c r="I57" s="281">
        <f ca="1">Results!B51</f>
        <v>38</v>
      </c>
      <c r="J57" s="302" t="str">
        <f ca="1">Results!C51</f>
        <v>Collin Sturge (11)</v>
      </c>
      <c r="K57" s="302" t="str">
        <f ca="1">Results!D51</f>
        <v>Galena</v>
      </c>
      <c r="L57" s="280">
        <f ca="1">Results!E51</f>
        <v>83</v>
      </c>
      <c r="M57" s="280">
        <f ca="1">Results!F51</f>
        <v>91</v>
      </c>
      <c r="N57" s="280">
        <f ca="1">Results!G51</f>
        <v>174</v>
      </c>
      <c r="O57" s="155"/>
      <c r="P57" s="141"/>
      <c r="S57" s="219"/>
      <c r="T57" s="195"/>
      <c r="U57" s="195"/>
      <c r="V57" s="195"/>
      <c r="W57" s="195"/>
      <c r="X57" s="194"/>
      <c r="Y57" s="194"/>
      <c r="Z57" s="194"/>
      <c r="AA57" s="194"/>
      <c r="AB57" s="194"/>
      <c r="AC57" s="194"/>
    </row>
    <row r="58" spans="1:29" ht="12.75" customHeight="1" thickBot="1">
      <c r="A58" s="91"/>
      <c r="B58" s="98"/>
      <c r="C58" s="446" t="s">
        <v>2</v>
      </c>
      <c r="D58" s="451"/>
      <c r="E58" s="265" t="s">
        <v>30</v>
      </c>
      <c r="F58" s="99" t="s">
        <v>31</v>
      </c>
      <c r="G58" s="262" t="s">
        <v>3</v>
      </c>
      <c r="H58" s="91"/>
      <c r="I58" s="281">
        <f ca="1">Results!B52</f>
        <v>38</v>
      </c>
      <c r="J58" s="302" t="str">
        <f ca="1">Results!C52</f>
        <v>Sam Murray (12)</v>
      </c>
      <c r="K58" s="302" t="str">
        <f ca="1">Results!D52</f>
        <v>Reno</v>
      </c>
      <c r="L58" s="280">
        <f ca="1">Results!E52</f>
        <v>91</v>
      </c>
      <c r="M58" s="280">
        <f ca="1">Results!F52</f>
        <v>83</v>
      </c>
      <c r="N58" s="280">
        <f ca="1">Results!G52</f>
        <v>174</v>
      </c>
      <c r="O58" s="155"/>
      <c r="P58" s="141"/>
      <c r="S58" s="196"/>
      <c r="T58" s="197"/>
      <c r="U58" s="197"/>
      <c r="V58" s="197"/>
      <c r="W58" s="197"/>
      <c r="X58" s="194"/>
      <c r="Y58" s="194"/>
      <c r="Z58" s="194"/>
      <c r="AA58" s="194"/>
      <c r="AB58" s="194"/>
      <c r="AC58" s="194"/>
    </row>
    <row r="59" spans="1:29" ht="12.75" customHeight="1">
      <c r="A59" s="91"/>
      <c r="B59" s="100">
        <v>1</v>
      </c>
      <c r="C59" s="338" t="s">
        <v>194</v>
      </c>
      <c r="D59" s="339"/>
      <c r="E59" s="103">
        <f ca="1">'Day 1 Hole-by-Hole'!X32</f>
        <v>74</v>
      </c>
      <c r="F59" s="101">
        <f ca="1">'Day 2 Hole-by-Hole'!X32</f>
        <v>79</v>
      </c>
      <c r="G59" s="102">
        <f t="shared" ref="G59:G65" si="5">E59+F59</f>
        <v>153</v>
      </c>
      <c r="H59" s="91"/>
      <c r="I59" s="281">
        <f ca="1">Results!B53</f>
        <v>38</v>
      </c>
      <c r="J59" s="302" t="str">
        <f ca="1">Results!C53</f>
        <v>John Wilborn (11)</v>
      </c>
      <c r="K59" s="302" t="str">
        <f ca="1">Results!D53</f>
        <v>Canyon Springs</v>
      </c>
      <c r="L59" s="280">
        <f ca="1">Results!E53</f>
        <v>91</v>
      </c>
      <c r="M59" s="280">
        <f ca="1">Results!F53</f>
        <v>83</v>
      </c>
      <c r="N59" s="280">
        <f ca="1">Results!G53</f>
        <v>174</v>
      </c>
      <c r="O59" s="155"/>
      <c r="P59" s="141"/>
      <c r="S59" s="198"/>
      <c r="T59" s="204"/>
      <c r="U59" s="198"/>
      <c r="V59" s="198"/>
      <c r="W59" s="196"/>
      <c r="X59" s="194"/>
      <c r="Y59" s="194"/>
      <c r="Z59" s="194"/>
      <c r="AA59" s="194"/>
      <c r="AB59" s="194"/>
      <c r="AC59" s="194"/>
    </row>
    <row r="60" spans="1:29" ht="12.75" customHeight="1">
      <c r="A60" s="91"/>
      <c r="B60" s="104">
        <v>2</v>
      </c>
      <c r="C60" s="425" t="s">
        <v>173</v>
      </c>
      <c r="D60" s="426"/>
      <c r="E60" s="103">
        <f ca="1">'Day 1 Hole-by-Hole'!X33</f>
        <v>81</v>
      </c>
      <c r="F60" s="101">
        <f ca="1">'Day 2 Hole-by-Hole'!X33</f>
        <v>92</v>
      </c>
      <c r="G60" s="105">
        <f t="shared" si="5"/>
        <v>173</v>
      </c>
      <c r="H60" s="91"/>
      <c r="I60" s="281">
        <f ca="1">Results!B54</f>
        <v>41</v>
      </c>
      <c r="J60" s="302" t="str">
        <f ca="1">Results!C54</f>
        <v>Nate Brown (12)</v>
      </c>
      <c r="K60" s="302" t="str">
        <f ca="1">Results!D54</f>
        <v>Carson</v>
      </c>
      <c r="L60" s="280">
        <f ca="1">Results!E54</f>
        <v>87</v>
      </c>
      <c r="M60" s="280">
        <f ca="1">Results!F54</f>
        <v>89</v>
      </c>
      <c r="N60" s="280">
        <f ca="1">Results!G54</f>
        <v>176</v>
      </c>
      <c r="O60" s="155"/>
      <c r="P60" s="141"/>
      <c r="S60" s="198"/>
      <c r="T60" s="204"/>
      <c r="U60" s="198"/>
      <c r="V60" s="198"/>
      <c r="W60" s="196"/>
      <c r="X60" s="194"/>
      <c r="Y60" s="194"/>
      <c r="Z60" s="194"/>
      <c r="AA60" s="194"/>
      <c r="AB60" s="194"/>
      <c r="AC60" s="194"/>
    </row>
    <row r="61" spans="1:29" ht="12.75" customHeight="1">
      <c r="A61" s="91"/>
      <c r="B61" s="104">
        <v>3</v>
      </c>
      <c r="C61" s="433" t="s">
        <v>195</v>
      </c>
      <c r="D61" s="434"/>
      <c r="E61" s="103">
        <f ca="1">'Day 1 Hole-by-Hole'!X34</f>
        <v>100</v>
      </c>
      <c r="F61" s="101">
        <f ca="1">'Day 2 Hole-by-Hole'!X34</f>
        <v>97</v>
      </c>
      <c r="G61" s="105">
        <f t="shared" si="5"/>
        <v>197</v>
      </c>
      <c r="H61" s="91"/>
      <c r="I61" s="281">
        <f ca="1">Results!B55</f>
        <v>41</v>
      </c>
      <c r="J61" s="302" t="str">
        <f ca="1">Results!C55</f>
        <v>Nick Pergola (12)</v>
      </c>
      <c r="K61" s="302" t="str">
        <f ca="1">Results!D55</f>
        <v>Foothill Falcons</v>
      </c>
      <c r="L61" s="280">
        <f ca="1">Results!E55</f>
        <v>96</v>
      </c>
      <c r="M61" s="280">
        <f ca="1">Results!F55</f>
        <v>80</v>
      </c>
      <c r="N61" s="280">
        <f ca="1">Results!G55</f>
        <v>176</v>
      </c>
      <c r="O61" s="155"/>
      <c r="P61" s="141"/>
      <c r="S61" s="198"/>
      <c r="T61" s="204"/>
      <c r="U61" s="198"/>
      <c r="V61" s="198"/>
      <c r="W61" s="196"/>
      <c r="X61" s="194"/>
      <c r="Y61" s="194"/>
      <c r="Z61" s="194"/>
      <c r="AA61" s="194"/>
      <c r="AB61" s="194"/>
      <c r="AC61" s="194"/>
    </row>
    <row r="62" spans="1:29" ht="12.75" customHeight="1">
      <c r="A62" s="91"/>
      <c r="B62" s="104">
        <v>4</v>
      </c>
      <c r="C62" s="425" t="s">
        <v>196</v>
      </c>
      <c r="D62" s="426"/>
      <c r="E62" s="103">
        <f ca="1">'Day 1 Hole-by-Hole'!X35</f>
        <v>107</v>
      </c>
      <c r="F62" s="101">
        <f ca="1">'Day 2 Hole-by-Hole'!X35</f>
        <v>102</v>
      </c>
      <c r="G62" s="105">
        <f t="shared" si="5"/>
        <v>209</v>
      </c>
      <c r="H62" s="91"/>
      <c r="I62" s="281">
        <f ca="1">Results!B56</f>
        <v>43</v>
      </c>
      <c r="J62" s="302" t="str">
        <f ca="1">Results!C56</f>
        <v>Anthony Lalli (9)</v>
      </c>
      <c r="K62" s="302" t="str">
        <f ca="1">Results!D56</f>
        <v>Bishop Gorman Gaels</v>
      </c>
      <c r="L62" s="280">
        <f ca="1">Results!E56</f>
        <v>86</v>
      </c>
      <c r="M62" s="280">
        <f ca="1">Results!F56</f>
        <v>91</v>
      </c>
      <c r="N62" s="280">
        <f ca="1">Results!G56</f>
        <v>177</v>
      </c>
      <c r="O62" s="155"/>
      <c r="P62" s="141"/>
      <c r="S62" s="198"/>
      <c r="T62" s="204"/>
      <c r="U62" s="198"/>
      <c r="V62" s="198"/>
      <c r="W62" s="196"/>
      <c r="X62" s="194"/>
      <c r="Y62" s="194"/>
      <c r="Z62" s="194"/>
      <c r="AA62" s="194"/>
      <c r="AB62" s="194"/>
      <c r="AC62" s="194"/>
    </row>
    <row r="63" spans="1:29" ht="12.75" customHeight="1">
      <c r="A63" s="91"/>
      <c r="B63" s="104">
        <v>5</v>
      </c>
      <c r="C63" s="419" t="s">
        <v>197</v>
      </c>
      <c r="D63" s="420"/>
      <c r="E63" s="103">
        <f ca="1">'Day 1 Hole-by-Hole'!X36</f>
        <v>96</v>
      </c>
      <c r="F63" s="101">
        <f ca="1">'Day 2 Hole-by-Hole'!X36</f>
        <v>88</v>
      </c>
      <c r="G63" s="105">
        <f t="shared" si="5"/>
        <v>184</v>
      </c>
      <c r="H63" s="91"/>
      <c r="I63" s="281">
        <f ca="1">Results!B57</f>
        <v>44</v>
      </c>
      <c r="J63" s="302" t="str">
        <f ca="1">Results!C57</f>
        <v>Luke Gardner (11)</v>
      </c>
      <c r="K63" s="302" t="str">
        <f ca="1">Results!D57</f>
        <v>Bishop Gorman Gaels</v>
      </c>
      <c r="L63" s="280">
        <f ca="1">Results!E57</f>
        <v>84</v>
      </c>
      <c r="M63" s="280">
        <f ca="1">Results!F57</f>
        <v>98</v>
      </c>
      <c r="N63" s="280">
        <f ca="1">Results!G57</f>
        <v>182</v>
      </c>
      <c r="O63" s="155"/>
      <c r="P63" s="141"/>
      <c r="S63" s="198"/>
      <c r="T63" s="204"/>
      <c r="U63" s="198"/>
      <c r="V63" s="198"/>
      <c r="W63" s="196"/>
      <c r="X63" s="194"/>
      <c r="Y63" s="194"/>
      <c r="Z63" s="194"/>
      <c r="AA63" s="194"/>
      <c r="AB63" s="194"/>
      <c r="AC63" s="194"/>
    </row>
    <row r="64" spans="1:29" ht="12.75" customHeight="1" thickBot="1">
      <c r="A64" s="91"/>
      <c r="B64" s="107">
        <v>6</v>
      </c>
      <c r="C64" s="421" t="s">
        <v>198</v>
      </c>
      <c r="D64" s="422"/>
      <c r="E64" s="103">
        <f ca="1">'Day 1 Hole-by-Hole'!X37</f>
        <v>99</v>
      </c>
      <c r="F64" s="101">
        <f ca="1">'Day 2 Hole-by-Hole'!X37</f>
        <v>101</v>
      </c>
      <c r="G64" s="108">
        <f t="shared" si="5"/>
        <v>200</v>
      </c>
      <c r="H64" s="91"/>
      <c r="I64" s="281">
        <f ca="1">Results!B58</f>
        <v>45</v>
      </c>
      <c r="J64" s="302" t="str">
        <f ca="1">Results!C58</f>
        <v>Matt Beebe (12)</v>
      </c>
      <c r="K64" s="302" t="str">
        <f ca="1">Results!D58</f>
        <v>Spanish Springs</v>
      </c>
      <c r="L64" s="280">
        <f ca="1">Results!E58</f>
        <v>96</v>
      </c>
      <c r="M64" s="280">
        <f ca="1">Results!F58</f>
        <v>88</v>
      </c>
      <c r="N64" s="280">
        <f ca="1">Results!G58</f>
        <v>184</v>
      </c>
      <c r="O64" s="155"/>
      <c r="S64" s="198"/>
      <c r="T64" s="204"/>
      <c r="U64" s="198"/>
      <c r="V64" s="198"/>
      <c r="W64" s="196"/>
      <c r="X64" s="194"/>
      <c r="Y64" s="194"/>
      <c r="Z64" s="194"/>
      <c r="AA64" s="194"/>
      <c r="AB64" s="194"/>
      <c r="AC64" s="194"/>
    </row>
    <row r="65" spans="1:29" ht="12.75" customHeight="1" thickBot="1">
      <c r="A65" s="91"/>
      <c r="B65" s="109"/>
      <c r="C65" s="130"/>
      <c r="D65" s="129" t="s">
        <v>5</v>
      </c>
      <c r="E65" s="127">
        <f>SUM(E59:E64)-MAX(E59:E64)</f>
        <v>450</v>
      </c>
      <c r="F65" s="127">
        <f>SUM(F59:F64)-MAX(F59:F64)</f>
        <v>457</v>
      </c>
      <c r="G65" s="128">
        <f t="shared" si="5"/>
        <v>907</v>
      </c>
      <c r="H65" s="91"/>
      <c r="I65" s="281">
        <f ca="1">Results!B59</f>
        <v>46</v>
      </c>
      <c r="J65" s="302" t="str">
        <f ca="1">Results!C59</f>
        <v>Bryce McEachern (10)</v>
      </c>
      <c r="K65" s="302" t="str">
        <f ca="1">Results!D59</f>
        <v>Bishop Gorman Gaels</v>
      </c>
      <c r="L65" s="280">
        <f ca="1">Results!E59</f>
        <v>102</v>
      </c>
      <c r="M65" s="280">
        <f ca="1">Results!F59</f>
        <v>89</v>
      </c>
      <c r="N65" s="280">
        <f ca="1">Results!G59</f>
        <v>191</v>
      </c>
      <c r="O65" s="155"/>
      <c r="S65" s="194"/>
      <c r="T65" s="201"/>
      <c r="U65" s="202"/>
      <c r="V65" s="202"/>
      <c r="W65" s="196"/>
      <c r="X65" s="194"/>
      <c r="Y65" s="194"/>
      <c r="Z65" s="194"/>
      <c r="AA65" s="194"/>
      <c r="AB65" s="194"/>
      <c r="AC65" s="194"/>
    </row>
    <row r="66" spans="1:29" ht="12.75" customHeight="1" thickBot="1">
      <c r="A66" s="91"/>
      <c r="B66" s="158"/>
      <c r="C66" s="91"/>
      <c r="D66" s="91"/>
      <c r="E66" s="91"/>
      <c r="F66" s="91"/>
      <c r="G66" s="91"/>
      <c r="H66" s="91"/>
      <c r="I66" s="281">
        <f ca="1">Results!B60</f>
        <v>47</v>
      </c>
      <c r="J66" s="302" t="str">
        <f ca="1">Results!C60</f>
        <v>Cole Shirley (10)</v>
      </c>
      <c r="K66" s="302" t="str">
        <f ca="1">Results!D60</f>
        <v>Spanish Springs</v>
      </c>
      <c r="L66" s="280">
        <f ca="1">Results!E60</f>
        <v>100</v>
      </c>
      <c r="M66" s="280">
        <f ca="1">Results!F60</f>
        <v>97</v>
      </c>
      <c r="N66" s="280">
        <f ca="1">Results!G60</f>
        <v>197</v>
      </c>
      <c r="O66" s="155"/>
    </row>
    <row r="67" spans="1:29">
      <c r="A67" s="91"/>
      <c r="B67" s="158"/>
      <c r="C67" s="455" t="s">
        <v>1</v>
      </c>
      <c r="D67" s="456"/>
      <c r="E67" s="456"/>
      <c r="F67" s="456"/>
      <c r="G67" s="457"/>
      <c r="H67" s="91"/>
      <c r="I67" s="281">
        <f ca="1">Results!B61</f>
        <v>48</v>
      </c>
      <c r="J67" s="302" t="str">
        <f ca="1">Results!C61</f>
        <v>Matt Perera (9)</v>
      </c>
      <c r="K67" s="302" t="str">
        <f ca="1">Results!D61</f>
        <v>Spanish Springs</v>
      </c>
      <c r="L67" s="280">
        <f ca="1">Results!E61</f>
        <v>99</v>
      </c>
      <c r="M67" s="280">
        <f ca="1">Results!F61</f>
        <v>101</v>
      </c>
      <c r="N67" s="280">
        <f ca="1">Results!G61</f>
        <v>200</v>
      </c>
      <c r="O67" s="155"/>
    </row>
    <row r="68" spans="1:29" ht="13.5" thickBot="1">
      <c r="A68" s="91"/>
      <c r="B68" s="158"/>
      <c r="C68" s="277" t="s">
        <v>187</v>
      </c>
      <c r="D68" s="277" t="s">
        <v>4</v>
      </c>
      <c r="E68" s="277" t="s">
        <v>30</v>
      </c>
      <c r="F68" s="277" t="s">
        <v>31</v>
      </c>
      <c r="G68" s="277" t="s">
        <v>3</v>
      </c>
      <c r="H68" s="91"/>
      <c r="I68" s="281">
        <f ca="1">Results!B62</f>
        <v>48</v>
      </c>
      <c r="J68" s="302" t="str">
        <f ca="1">Results!C62</f>
        <v>Tanner Lish (9)</v>
      </c>
      <c r="K68" s="302" t="str">
        <f ca="1">Results!D62</f>
        <v>Palo Vede Panthers</v>
      </c>
      <c r="L68" s="280">
        <f ca="1">Results!E62</f>
        <v>103</v>
      </c>
      <c r="M68" s="280">
        <f ca="1">Results!F62</f>
        <v>97</v>
      </c>
      <c r="N68" s="280">
        <f ca="1">Results!G62</f>
        <v>200</v>
      </c>
      <c r="O68" s="155"/>
    </row>
    <row r="69" spans="1:29">
      <c r="A69" s="91"/>
      <c r="B69" s="117"/>
      <c r="C69" s="288" t="s">
        <v>164</v>
      </c>
      <c r="D69" s="288" t="s">
        <v>142</v>
      </c>
      <c r="E69" s="399">
        <f ca="1">'Day 1 Hole-by-Hole'!X38</f>
        <v>72</v>
      </c>
      <c r="F69" s="125">
        <f ca="1">'Day 2 Hole-by-Hole'!X38</f>
        <v>75</v>
      </c>
      <c r="G69" s="126">
        <f>E69+F69</f>
        <v>147</v>
      </c>
      <c r="H69" s="91"/>
      <c r="I69" s="281">
        <f ca="1">Results!B63</f>
        <v>50</v>
      </c>
      <c r="J69" s="302" t="str">
        <f ca="1">Results!C63</f>
        <v>Hayden White (9)</v>
      </c>
      <c r="K69" s="302" t="str">
        <f ca="1">Results!D63</f>
        <v>Bishop Manogue Miners</v>
      </c>
      <c r="L69" s="280">
        <f ca="1">Results!E63</f>
        <v>100</v>
      </c>
      <c r="M69" s="280">
        <f ca="1">Results!F63</f>
        <v>108</v>
      </c>
      <c r="N69" s="280">
        <f ca="1">Results!G63</f>
        <v>208</v>
      </c>
      <c r="O69" s="155"/>
    </row>
    <row r="70" spans="1:29">
      <c r="A70" s="91"/>
      <c r="B70" s="118"/>
      <c r="C70" s="288" t="s">
        <v>165</v>
      </c>
      <c r="D70" s="288" t="s">
        <v>142</v>
      </c>
      <c r="E70" s="125">
        <f ca="1">'Day 1 Hole-by-Hole'!X39</f>
        <v>79</v>
      </c>
      <c r="F70" s="125">
        <f ca="1">'Day 2 Hole-by-Hole'!X39</f>
        <v>88</v>
      </c>
      <c r="G70" s="126">
        <f t="shared" ref="G70:G80" si="6">E70+F70</f>
        <v>167</v>
      </c>
      <c r="H70" s="91"/>
      <c r="I70" s="281">
        <f ca="1">Results!B64</f>
        <v>51</v>
      </c>
      <c r="J70" s="302" t="str">
        <f ca="1">Results!C64</f>
        <v>Owen Bartlett (9)</v>
      </c>
      <c r="K70" s="302" t="str">
        <f ca="1">Results!D64</f>
        <v>Spanish Springs</v>
      </c>
      <c r="L70" s="280">
        <f ca="1">Results!E64</f>
        <v>107</v>
      </c>
      <c r="M70" s="280">
        <f ca="1">Results!F64</f>
        <v>102</v>
      </c>
      <c r="N70" s="280">
        <f ca="1">Results!G64</f>
        <v>209</v>
      </c>
      <c r="O70" s="155"/>
    </row>
    <row r="71" spans="1:29">
      <c r="A71" s="91"/>
      <c r="B71" s="119"/>
      <c r="C71" s="218" t="s">
        <v>76</v>
      </c>
      <c r="D71" s="218" t="s">
        <v>35</v>
      </c>
      <c r="E71" s="125">
        <f ca="1">'Day 1 Hole-by-Hole'!X40</f>
        <v>91</v>
      </c>
      <c r="F71" s="125">
        <f ca="1">'Day 2 Hole-by-Hole'!X40</f>
        <v>83</v>
      </c>
      <c r="G71" s="126">
        <f t="shared" si="6"/>
        <v>174</v>
      </c>
      <c r="H71" s="91"/>
      <c r="I71" s="188"/>
      <c r="J71" s="189"/>
      <c r="K71" s="189"/>
      <c r="L71" s="96"/>
      <c r="M71" s="96"/>
      <c r="N71" s="96"/>
      <c r="O71" s="155"/>
    </row>
    <row r="72" spans="1:29">
      <c r="A72" s="91"/>
      <c r="B72" s="120"/>
      <c r="C72" s="279" t="s">
        <v>199</v>
      </c>
      <c r="D72" s="283" t="s">
        <v>181</v>
      </c>
      <c r="E72" s="125">
        <f ca="1">'Day 1 Hole-by-Hole'!X41</f>
        <v>87</v>
      </c>
      <c r="F72" s="125">
        <f ca="1">'Day 2 Hole-by-Hole'!X41</f>
        <v>89</v>
      </c>
      <c r="G72" s="126">
        <f t="shared" si="6"/>
        <v>176</v>
      </c>
      <c r="H72" s="91"/>
      <c r="I72" s="264"/>
      <c r="J72" s="289"/>
      <c r="K72" s="289"/>
      <c r="L72" s="276"/>
      <c r="M72" s="276"/>
      <c r="N72" s="276"/>
      <c r="O72" s="187"/>
    </row>
    <row r="73" spans="1:29">
      <c r="A73" s="91"/>
      <c r="B73" s="120"/>
      <c r="C73" s="279" t="s">
        <v>200</v>
      </c>
      <c r="D73" s="283" t="s">
        <v>182</v>
      </c>
      <c r="E73" s="125">
        <f ca="1">'Day 1 Hole-by-Hole'!X42</f>
        <v>76</v>
      </c>
      <c r="F73" s="125">
        <f ca="1">'Day 2 Hole-by-Hole'!X42</f>
        <v>84</v>
      </c>
      <c r="G73" s="126">
        <f t="shared" si="6"/>
        <v>160</v>
      </c>
      <c r="H73" s="91"/>
      <c r="I73" s="264"/>
      <c r="J73" s="215"/>
      <c r="K73" s="215"/>
      <c r="L73" s="276"/>
      <c r="M73" s="276"/>
      <c r="N73" s="276"/>
      <c r="O73" s="187"/>
    </row>
    <row r="74" spans="1:29">
      <c r="A74" s="91"/>
      <c r="B74" s="118"/>
      <c r="C74" s="287" t="s">
        <v>163</v>
      </c>
      <c r="D74" s="287" t="s">
        <v>139</v>
      </c>
      <c r="E74" s="125">
        <f ca="1">'Day 1 Hole-by-Hole'!X43</f>
        <v>77</v>
      </c>
      <c r="F74" s="125">
        <f ca="1">'Day 2 Hole-by-Hole'!X43</f>
        <v>74</v>
      </c>
      <c r="G74" s="126">
        <f t="shared" si="6"/>
        <v>151</v>
      </c>
      <c r="H74" s="91"/>
      <c r="I74" s="264"/>
      <c r="J74" s="215"/>
      <c r="K74" s="215"/>
      <c r="L74" s="276"/>
      <c r="M74" s="276"/>
      <c r="N74" s="276"/>
      <c r="O74" s="187"/>
    </row>
    <row r="75" spans="1:29">
      <c r="A75" s="91"/>
      <c r="B75" s="121"/>
      <c r="C75" s="284" t="s">
        <v>201</v>
      </c>
      <c r="D75" s="284" t="s">
        <v>180</v>
      </c>
      <c r="E75" s="125">
        <f ca="1">'Day 1 Hole-by-Hole'!X44</f>
        <v>85</v>
      </c>
      <c r="F75" s="125">
        <f ca="1">'Day 2 Hole-by-Hole'!X44</f>
        <v>82</v>
      </c>
      <c r="G75" s="126">
        <f t="shared" si="6"/>
        <v>167</v>
      </c>
      <c r="H75" s="91"/>
      <c r="I75" s="264"/>
      <c r="J75" s="215"/>
      <c r="K75" s="215"/>
      <c r="L75" s="276"/>
      <c r="M75" s="276"/>
      <c r="N75" s="276"/>
      <c r="O75" s="187"/>
    </row>
    <row r="76" spans="1:29">
      <c r="A76" s="91"/>
      <c r="B76" s="121"/>
      <c r="C76" s="285" t="s">
        <v>202</v>
      </c>
      <c r="D76" s="285" t="s">
        <v>180</v>
      </c>
      <c r="E76" s="280">
        <f ca="1">'Day 1 Hole-by-Hole'!X45</f>
        <v>83</v>
      </c>
      <c r="F76" s="280">
        <f ca="1">'Day 2 Hole-by-Hole'!X45</f>
        <v>91</v>
      </c>
      <c r="G76" s="281">
        <f t="shared" si="6"/>
        <v>174</v>
      </c>
      <c r="H76" s="91"/>
      <c r="I76" s="264"/>
      <c r="J76" s="215"/>
      <c r="K76" s="215"/>
      <c r="L76" s="276"/>
      <c r="M76" s="276"/>
      <c r="N76" s="276"/>
      <c r="O76" s="187"/>
    </row>
    <row r="77" spans="1:29">
      <c r="A77" s="91"/>
      <c r="B77" s="121"/>
      <c r="C77" s="284" t="s">
        <v>84</v>
      </c>
      <c r="D77" s="284" t="s">
        <v>39</v>
      </c>
      <c r="E77" s="416">
        <f ca="1">'Day 1 Hole-by-Hole'!X46</f>
        <v>71</v>
      </c>
      <c r="F77" s="114">
        <v>83</v>
      </c>
      <c r="G77" s="282">
        <f t="shared" si="6"/>
        <v>154</v>
      </c>
      <c r="H77" s="91"/>
      <c r="I77" s="264"/>
      <c r="J77" s="215"/>
      <c r="K77" s="215"/>
      <c r="L77" s="276"/>
      <c r="M77" s="276"/>
      <c r="N77" s="276"/>
      <c r="O77" s="187"/>
    </row>
    <row r="78" spans="1:29">
      <c r="A78" s="91"/>
      <c r="B78" s="121"/>
      <c r="C78" s="285" t="s">
        <v>85</v>
      </c>
      <c r="D78" s="285" t="s">
        <v>39</v>
      </c>
      <c r="E78" s="280">
        <f ca="1">'Day 1 Hole-by-Hole'!X47</f>
        <v>78</v>
      </c>
      <c r="F78" s="280">
        <f ca="1">'Day 2 Hole-by-Hole'!X47</f>
        <v>82</v>
      </c>
      <c r="G78" s="281">
        <f t="shared" si="6"/>
        <v>160</v>
      </c>
      <c r="H78" s="91"/>
      <c r="I78" s="264"/>
      <c r="J78" s="215"/>
      <c r="K78" s="215"/>
      <c r="L78" s="276"/>
      <c r="M78" s="276"/>
      <c r="N78" s="276"/>
      <c r="O78" s="187"/>
    </row>
    <row r="79" spans="1:29">
      <c r="A79" s="91"/>
      <c r="B79" s="121"/>
      <c r="C79" s="286" t="s">
        <v>86</v>
      </c>
      <c r="D79" s="286" t="s">
        <v>39</v>
      </c>
      <c r="E79" s="280">
        <f ca="1">'Day 1 Hole-by-Hole'!X48</f>
        <v>85</v>
      </c>
      <c r="F79" s="280">
        <f ca="1">'Day 2 Hole-by-Hole'!X48</f>
        <v>79</v>
      </c>
      <c r="G79" s="281">
        <f t="shared" si="6"/>
        <v>164</v>
      </c>
      <c r="H79" s="91"/>
      <c r="I79" s="264"/>
      <c r="J79" s="215"/>
      <c r="K79" s="215"/>
      <c r="L79" s="276"/>
      <c r="M79" s="276"/>
      <c r="N79" s="276"/>
      <c r="O79" s="187"/>
    </row>
    <row r="80" spans="1:29">
      <c r="A80" s="91"/>
      <c r="B80" s="121"/>
      <c r="C80" s="278" t="s">
        <v>161</v>
      </c>
      <c r="D80" s="278" t="s">
        <v>135</v>
      </c>
      <c r="E80" s="280">
        <f ca="1">'Day 1 Hole-by-Hole'!X49</f>
        <v>78</v>
      </c>
      <c r="F80" s="280">
        <f ca="1">'Day 2 Hole-by-Hole'!X49</f>
        <v>85</v>
      </c>
      <c r="G80" s="281">
        <f t="shared" si="6"/>
        <v>163</v>
      </c>
      <c r="H80" s="91"/>
      <c r="I80" s="264"/>
      <c r="J80" s="215"/>
      <c r="K80" s="215"/>
      <c r="L80" s="276"/>
      <c r="M80" s="276"/>
      <c r="N80" s="276"/>
      <c r="O80" s="187"/>
    </row>
    <row r="81" spans="1:15">
      <c r="A81" s="91"/>
      <c r="B81" s="121"/>
      <c r="C81" s="279" t="s">
        <v>203</v>
      </c>
      <c r="D81" s="283" t="s">
        <v>183</v>
      </c>
      <c r="E81" s="280">
        <f ca="1">'Day 1 Hole-by-Hole'!X50</f>
        <v>91</v>
      </c>
      <c r="F81" s="280">
        <f ca="1">'Day 2 Hole-by-Hole'!X50</f>
        <v>83</v>
      </c>
      <c r="G81" s="281">
        <f>E81+F81</f>
        <v>174</v>
      </c>
      <c r="H81" s="91"/>
      <c r="I81" s="264"/>
      <c r="J81" s="215"/>
      <c r="K81" s="215"/>
      <c r="L81" s="276"/>
      <c r="M81" s="276"/>
      <c r="N81" s="276"/>
      <c r="O81" s="187"/>
    </row>
    <row r="82" spans="1:15">
      <c r="A82" s="91"/>
      <c r="B82" s="121"/>
      <c r="C82" s="116" t="s">
        <v>162</v>
      </c>
      <c r="D82" s="116" t="s">
        <v>130</v>
      </c>
      <c r="E82" s="418">
        <f ca="1">'Day 1 Hole-by-Hole'!X51</f>
        <v>72</v>
      </c>
      <c r="F82" s="280">
        <f ca="1">'Day 2 Hole-by-Hole'!X51</f>
        <v>74</v>
      </c>
      <c r="G82" s="281">
        <f>E82+F82</f>
        <v>146</v>
      </c>
      <c r="H82" s="91"/>
      <c r="I82" s="264"/>
      <c r="J82" s="215"/>
      <c r="K82" s="215"/>
      <c r="L82" s="276"/>
      <c r="M82" s="276"/>
      <c r="N82" s="276"/>
      <c r="O82" s="187"/>
    </row>
    <row r="83" spans="1:15">
      <c r="A83" s="91"/>
      <c r="B83" s="121"/>
      <c r="C83" s="218" t="s">
        <v>77</v>
      </c>
      <c r="D83" s="218" t="s">
        <v>42</v>
      </c>
      <c r="E83" s="280">
        <f ca="1">'Day 1 Hole-by-Hole'!X52</f>
        <v>73</v>
      </c>
      <c r="F83" s="280">
        <f ca="1">'Day 2 Hole-by-Hole'!X52</f>
        <v>76</v>
      </c>
      <c r="G83" s="281">
        <f>E83+F83</f>
        <v>149</v>
      </c>
      <c r="H83" s="91"/>
      <c r="I83" s="264"/>
      <c r="J83" s="215"/>
      <c r="K83" s="215"/>
      <c r="L83" s="276"/>
      <c r="M83" s="276"/>
      <c r="N83" s="276"/>
      <c r="O83" s="187"/>
    </row>
    <row r="84" spans="1:15">
      <c r="A84" s="91"/>
      <c r="B84" s="121"/>
      <c r="C84" s="291"/>
      <c r="D84" s="291"/>
      <c r="E84" s="292"/>
      <c r="F84" s="292"/>
      <c r="G84" s="293"/>
      <c r="H84" s="91"/>
      <c r="I84" s="264"/>
      <c r="J84" s="215"/>
      <c r="K84" s="215"/>
      <c r="L84" s="276"/>
      <c r="M84" s="276"/>
      <c r="N84" s="276"/>
      <c r="O84" s="187"/>
    </row>
    <row r="85" spans="1:15">
      <c r="A85" s="142"/>
      <c r="B85" s="143"/>
      <c r="C85" s="146"/>
      <c r="D85" s="143"/>
      <c r="E85" s="144"/>
      <c r="F85" s="144"/>
      <c r="G85" s="145"/>
      <c r="H85" s="142"/>
      <c r="I85" s="264"/>
      <c r="J85" s="215"/>
      <c r="K85" s="215"/>
      <c r="L85" s="276"/>
      <c r="M85" s="276"/>
      <c r="N85" s="276"/>
      <c r="O85" s="187"/>
    </row>
    <row r="86" spans="1:15">
      <c r="A86" s="187"/>
      <c r="B86" s="294"/>
      <c r="C86" s="295"/>
      <c r="D86" s="294"/>
      <c r="E86" s="164"/>
      <c r="F86" s="164"/>
      <c r="G86" s="165"/>
      <c r="H86" s="290"/>
      <c r="I86" s="264"/>
      <c r="J86" s="215"/>
      <c r="K86" s="215"/>
      <c r="L86" s="276"/>
      <c r="M86" s="276"/>
      <c r="N86" s="276"/>
      <c r="O86" s="187"/>
    </row>
    <row r="87" spans="1:15">
      <c r="A87" s="187"/>
      <c r="B87" s="294"/>
      <c r="C87" s="295"/>
      <c r="D87" s="294"/>
      <c r="E87" s="164"/>
      <c r="F87" s="164"/>
      <c r="G87" s="165"/>
      <c r="H87" s="290"/>
      <c r="I87" s="264"/>
      <c r="J87" s="215"/>
      <c r="K87" s="215"/>
      <c r="L87" s="276"/>
      <c r="M87" s="276"/>
      <c r="N87" s="276"/>
      <c r="O87" s="187"/>
    </row>
    <row r="88" spans="1:15">
      <c r="A88" s="187"/>
      <c r="B88" s="294"/>
      <c r="C88" s="295"/>
      <c r="D88" s="294"/>
      <c r="E88" s="164"/>
      <c r="F88" s="164"/>
      <c r="G88" s="165"/>
      <c r="H88" s="290"/>
      <c r="I88" s="264"/>
      <c r="J88" s="215"/>
      <c r="K88" s="215"/>
      <c r="L88" s="276"/>
      <c r="M88" s="276"/>
      <c r="N88" s="276"/>
      <c r="O88" s="187"/>
    </row>
    <row r="89" spans="1:15">
      <c r="A89" s="187"/>
      <c r="B89" s="294"/>
      <c r="C89" s="295"/>
      <c r="D89" s="294"/>
      <c r="E89" s="164"/>
      <c r="F89" s="164"/>
      <c r="G89" s="165"/>
      <c r="H89" s="290"/>
      <c r="I89" s="264"/>
      <c r="J89" s="215"/>
      <c r="K89" s="215"/>
      <c r="L89" s="276"/>
      <c r="M89" s="276"/>
      <c r="N89" s="276"/>
      <c r="O89" s="187"/>
    </row>
    <row r="90" spans="1:15">
      <c r="A90" s="187"/>
      <c r="B90" s="294"/>
      <c r="C90" s="290"/>
      <c r="D90" s="290"/>
      <c r="E90" s="290"/>
      <c r="F90" s="290"/>
      <c r="G90" s="290"/>
      <c r="H90" s="290"/>
      <c r="I90" s="264"/>
      <c r="J90" s="215"/>
      <c r="K90" s="215"/>
      <c r="L90" s="276"/>
      <c r="M90" s="276"/>
      <c r="N90" s="276"/>
      <c r="O90" s="187"/>
    </row>
    <row r="91" spans="1:15">
      <c r="A91" s="187"/>
      <c r="B91" s="187"/>
      <c r="I91" s="264"/>
      <c r="J91" s="215"/>
      <c r="K91" s="215"/>
      <c r="L91" s="276"/>
      <c r="M91" s="276"/>
      <c r="N91" s="276"/>
      <c r="O91" s="187"/>
    </row>
    <row r="92" spans="1:15">
      <c r="A92" s="187"/>
      <c r="B92" s="187"/>
      <c r="I92" s="264"/>
      <c r="J92" s="215"/>
      <c r="K92" s="215"/>
      <c r="L92" s="276"/>
      <c r="M92" s="276"/>
      <c r="N92" s="276"/>
      <c r="O92" s="187"/>
    </row>
    <row r="93" spans="1:15">
      <c r="I93" s="264"/>
      <c r="J93" s="215"/>
      <c r="K93" s="215"/>
      <c r="L93" s="276"/>
      <c r="M93" s="276"/>
      <c r="N93" s="276"/>
      <c r="O93" s="187"/>
    </row>
    <row r="94" spans="1:15">
      <c r="I94" s="264"/>
      <c r="J94" s="215"/>
      <c r="K94" s="215"/>
      <c r="L94" s="276"/>
      <c r="M94" s="276"/>
      <c r="N94" s="276"/>
      <c r="O94" s="187"/>
    </row>
  </sheetData>
  <mergeCells count="59">
    <mergeCell ref="I18:N18"/>
    <mergeCell ref="J8:K8"/>
    <mergeCell ref="J15:K15"/>
    <mergeCell ref="J16:K16"/>
    <mergeCell ref="B17:G17"/>
    <mergeCell ref="C10:D10"/>
    <mergeCell ref="C49:D49"/>
    <mergeCell ref="C44:D44"/>
    <mergeCell ref="C41:D41"/>
    <mergeCell ref="C43:D43"/>
    <mergeCell ref="C48:D48"/>
    <mergeCell ref="C39:D39"/>
    <mergeCell ref="C11:D11"/>
    <mergeCell ref="C12:D12"/>
    <mergeCell ref="C13:D13"/>
    <mergeCell ref="C14:D14"/>
    <mergeCell ref="B27:G27"/>
    <mergeCell ref="B37:G37"/>
    <mergeCell ref="C34:D34"/>
    <mergeCell ref="C58:D58"/>
    <mergeCell ref="C38:D38"/>
    <mergeCell ref="C33:D33"/>
    <mergeCell ref="C32:D32"/>
    <mergeCell ref="C53:D53"/>
    <mergeCell ref="C67:G67"/>
    <mergeCell ref="B47:G47"/>
    <mergeCell ref="C54:D54"/>
    <mergeCell ref="C42:D42"/>
    <mergeCell ref="C50:D50"/>
    <mergeCell ref="C62:D62"/>
    <mergeCell ref="K2:N2"/>
    <mergeCell ref="B2:J2"/>
    <mergeCell ref="C8:D8"/>
    <mergeCell ref="C9:D9"/>
    <mergeCell ref="C30:D30"/>
    <mergeCell ref="C28:D28"/>
    <mergeCell ref="C29:D29"/>
    <mergeCell ref="G4:J4"/>
    <mergeCell ref="C40:D40"/>
    <mergeCell ref="G5:J5"/>
    <mergeCell ref="K4:N4"/>
    <mergeCell ref="K5:N5"/>
    <mergeCell ref="B7:G7"/>
    <mergeCell ref="I7:N7"/>
    <mergeCell ref="C61:D61"/>
    <mergeCell ref="C18:D18"/>
    <mergeCell ref="B57:G57"/>
    <mergeCell ref="C60:D60"/>
    <mergeCell ref="C31:D31"/>
    <mergeCell ref="C63:D63"/>
    <mergeCell ref="C64:D64"/>
    <mergeCell ref="C19:D19"/>
    <mergeCell ref="C20:D20"/>
    <mergeCell ref="C21:D21"/>
    <mergeCell ref="C22:D22"/>
    <mergeCell ref="C23:D23"/>
    <mergeCell ref="C24:D24"/>
    <mergeCell ref="C51:D51"/>
    <mergeCell ref="C52:D52"/>
  </mergeCells>
  <phoneticPr fontId="1" type="noConversion"/>
  <pageMargins left="0.5" right="0.5" top="0.5" bottom="0.5" header="0.5" footer="0.5"/>
  <pageSetup scale="37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61"/>
  <sheetViews>
    <sheetView zoomScale="90" zoomScaleNormal="90" zoomScalePageLayoutView="90" workbookViewId="0">
      <selection activeCell="D50" sqref="D50:V50"/>
    </sheetView>
  </sheetViews>
  <sheetFormatPr defaultRowHeight="12.75"/>
  <cols>
    <col min="1" max="1" width="6.625" style="2" customWidth="1"/>
    <col min="2" max="2" width="18.875" style="2" bestFit="1" customWidth="1"/>
    <col min="3" max="3" width="14.125" style="2" bestFit="1" customWidth="1"/>
    <col min="4" max="12" width="4.125" style="19" customWidth="1"/>
    <col min="13" max="13" width="6.625" style="19" customWidth="1"/>
    <col min="14" max="22" width="4.125" style="19" customWidth="1"/>
    <col min="23" max="24" width="6.625" style="19" customWidth="1"/>
    <col min="25" max="16384" width="9" style="2"/>
  </cols>
  <sheetData>
    <row r="1" spans="1:24" ht="13.5" thickBot="1">
      <c r="A1" s="18"/>
      <c r="B1" s="89" t="s">
        <v>8</v>
      </c>
      <c r="C1" s="23" t="s">
        <v>23</v>
      </c>
      <c r="D1" s="25">
        <v>1</v>
      </c>
      <c r="E1" s="22">
        <v>2</v>
      </c>
      <c r="F1" s="22">
        <v>3</v>
      </c>
      <c r="G1" s="22">
        <v>4</v>
      </c>
      <c r="H1" s="21">
        <v>5</v>
      </c>
      <c r="I1" s="21">
        <v>6</v>
      </c>
      <c r="J1" s="21">
        <v>7</v>
      </c>
      <c r="K1" s="21">
        <v>8</v>
      </c>
      <c r="L1" s="26">
        <v>9</v>
      </c>
      <c r="M1" s="24" t="s">
        <v>9</v>
      </c>
      <c r="N1" s="27">
        <v>10</v>
      </c>
      <c r="O1" s="21">
        <v>11</v>
      </c>
      <c r="P1" s="21">
        <v>12</v>
      </c>
      <c r="Q1" s="21">
        <v>13</v>
      </c>
      <c r="R1" s="21">
        <v>14</v>
      </c>
      <c r="S1" s="21">
        <v>15</v>
      </c>
      <c r="T1" s="21">
        <v>16</v>
      </c>
      <c r="U1" s="21">
        <v>17</v>
      </c>
      <c r="V1" s="26">
        <v>18</v>
      </c>
      <c r="W1" s="24" t="s">
        <v>10</v>
      </c>
      <c r="X1" s="28" t="s">
        <v>11</v>
      </c>
    </row>
    <row r="2" spans="1:24">
      <c r="A2" s="12" t="s">
        <v>0</v>
      </c>
      <c r="B2" s="87" t="str">
        <f ca="1">'State Men''s Recap'!C9</f>
        <v>Frank Frisbee (10)</v>
      </c>
      <c r="C2" s="84" t="str">
        <f ca="1">'State Men''s Recap'!B7</f>
        <v>Bishop Gorman Gaels</v>
      </c>
      <c r="D2" s="70">
        <v>4</v>
      </c>
      <c r="E2" s="70">
        <v>5</v>
      </c>
      <c r="F2" s="30">
        <v>4</v>
      </c>
      <c r="G2" s="30">
        <v>5</v>
      </c>
      <c r="H2" s="30">
        <v>3</v>
      </c>
      <c r="I2" s="30">
        <v>5</v>
      </c>
      <c r="J2" s="30">
        <v>3</v>
      </c>
      <c r="K2" s="30">
        <v>7</v>
      </c>
      <c r="L2" s="31">
        <v>5</v>
      </c>
      <c r="M2" s="13">
        <f t="shared" ref="M2:M14" si="0">SUM(D2:L2)</f>
        <v>41</v>
      </c>
      <c r="N2" s="29">
        <v>5</v>
      </c>
      <c r="O2" s="30">
        <v>5</v>
      </c>
      <c r="P2" s="30">
        <v>3</v>
      </c>
      <c r="Q2" s="30">
        <v>6</v>
      </c>
      <c r="R2" s="30">
        <v>4</v>
      </c>
      <c r="S2" s="30">
        <v>6</v>
      </c>
      <c r="T2" s="30">
        <v>4</v>
      </c>
      <c r="U2" s="30">
        <v>4</v>
      </c>
      <c r="V2" s="31">
        <v>3</v>
      </c>
      <c r="W2" s="13">
        <f t="shared" ref="W2:W14" si="1">SUM(N2:V2)</f>
        <v>40</v>
      </c>
      <c r="X2" s="14">
        <f t="shared" ref="X2:X14" si="2">M2+W2</f>
        <v>81</v>
      </c>
    </row>
    <row r="3" spans="1:24">
      <c r="A3" s="6" t="s">
        <v>0</v>
      </c>
      <c r="B3" s="20" t="str">
        <f ca="1">'State Men''s Recap'!C10</f>
        <v>Dylan Garrett (11)</v>
      </c>
      <c r="C3" s="85" t="str">
        <f ca="1">'State Men''s Recap'!B7</f>
        <v>Bishop Gorman Gaels</v>
      </c>
      <c r="D3" s="71">
        <v>4</v>
      </c>
      <c r="E3" s="71">
        <v>5</v>
      </c>
      <c r="F3" s="32">
        <v>5</v>
      </c>
      <c r="G3" s="32">
        <v>9</v>
      </c>
      <c r="H3" s="33">
        <v>4</v>
      </c>
      <c r="I3" s="33">
        <v>6</v>
      </c>
      <c r="J3" s="33">
        <v>3</v>
      </c>
      <c r="K3" s="33">
        <v>3</v>
      </c>
      <c r="L3" s="34">
        <v>4</v>
      </c>
      <c r="M3" s="7">
        <f t="shared" si="0"/>
        <v>43</v>
      </c>
      <c r="N3" s="44">
        <v>4</v>
      </c>
      <c r="O3" s="33">
        <v>5</v>
      </c>
      <c r="P3" s="33">
        <v>2</v>
      </c>
      <c r="Q3" s="33">
        <v>4</v>
      </c>
      <c r="R3" s="33">
        <v>4</v>
      </c>
      <c r="S3" s="33">
        <v>5</v>
      </c>
      <c r="T3" s="33">
        <v>3</v>
      </c>
      <c r="U3" s="33">
        <v>5</v>
      </c>
      <c r="V3" s="34">
        <v>4</v>
      </c>
      <c r="W3" s="7">
        <f t="shared" si="1"/>
        <v>36</v>
      </c>
      <c r="X3" s="8">
        <f t="shared" si="2"/>
        <v>79</v>
      </c>
    </row>
    <row r="4" spans="1:24">
      <c r="A4" s="6" t="s">
        <v>0</v>
      </c>
      <c r="B4" s="20" t="str">
        <f ca="1">'State Men''s Recap'!C11</f>
        <v>Bryce McEachern (10)</v>
      </c>
      <c r="C4" s="85" t="str">
        <f ca="1">'State Men''s Recap'!B7</f>
        <v>Bishop Gorman Gaels</v>
      </c>
      <c r="D4" s="71">
        <v>5</v>
      </c>
      <c r="E4" s="71">
        <v>5</v>
      </c>
      <c r="F4" s="32">
        <v>9</v>
      </c>
      <c r="G4" s="32">
        <v>7</v>
      </c>
      <c r="H4" s="33">
        <v>5</v>
      </c>
      <c r="I4" s="33">
        <v>8</v>
      </c>
      <c r="J4" s="33">
        <v>2</v>
      </c>
      <c r="K4" s="33">
        <v>6</v>
      </c>
      <c r="L4" s="34">
        <v>4</v>
      </c>
      <c r="M4" s="7">
        <f t="shared" si="0"/>
        <v>51</v>
      </c>
      <c r="N4" s="44">
        <v>4</v>
      </c>
      <c r="O4" s="33">
        <v>5</v>
      </c>
      <c r="P4" s="33">
        <v>5</v>
      </c>
      <c r="Q4" s="33">
        <v>6</v>
      </c>
      <c r="R4" s="33">
        <v>10</v>
      </c>
      <c r="S4" s="33">
        <v>7</v>
      </c>
      <c r="T4" s="33">
        <v>3</v>
      </c>
      <c r="U4" s="33">
        <v>5</v>
      </c>
      <c r="V4" s="34">
        <v>6</v>
      </c>
      <c r="W4" s="7">
        <f t="shared" si="1"/>
        <v>51</v>
      </c>
      <c r="X4" s="8">
        <f t="shared" si="2"/>
        <v>102</v>
      </c>
    </row>
    <row r="5" spans="1:24">
      <c r="A5" s="6" t="s">
        <v>0</v>
      </c>
      <c r="B5" s="20" t="str">
        <f ca="1">'State Men''s Recap'!C12</f>
        <v>Ben Schlichting (11)</v>
      </c>
      <c r="C5" s="85" t="str">
        <f ca="1">'State Men''s Recap'!B7</f>
        <v>Bishop Gorman Gaels</v>
      </c>
      <c r="D5" s="71">
        <v>6</v>
      </c>
      <c r="E5" s="71">
        <v>3</v>
      </c>
      <c r="F5" s="32">
        <v>6</v>
      </c>
      <c r="G5" s="32">
        <v>4</v>
      </c>
      <c r="H5" s="33">
        <v>4</v>
      </c>
      <c r="I5" s="33">
        <v>5</v>
      </c>
      <c r="J5" s="33">
        <v>6</v>
      </c>
      <c r="K5" s="33">
        <v>5</v>
      </c>
      <c r="L5" s="34">
        <v>5</v>
      </c>
      <c r="M5" s="7">
        <f t="shared" si="0"/>
        <v>44</v>
      </c>
      <c r="N5" s="44">
        <v>5</v>
      </c>
      <c r="O5" s="33">
        <v>8</v>
      </c>
      <c r="P5" s="33">
        <v>3</v>
      </c>
      <c r="Q5" s="33">
        <v>5</v>
      </c>
      <c r="R5" s="33">
        <v>4</v>
      </c>
      <c r="S5" s="33">
        <v>5</v>
      </c>
      <c r="T5" s="33">
        <v>5</v>
      </c>
      <c r="U5" s="33">
        <v>5</v>
      </c>
      <c r="V5" s="34">
        <v>3</v>
      </c>
      <c r="W5" s="7">
        <f t="shared" si="1"/>
        <v>43</v>
      </c>
      <c r="X5" s="8">
        <f t="shared" si="2"/>
        <v>87</v>
      </c>
    </row>
    <row r="6" spans="1:24">
      <c r="A6" s="6" t="s">
        <v>0</v>
      </c>
      <c r="B6" s="20" t="str">
        <f ca="1">'State Men''s Recap'!C13</f>
        <v>Luke Gardner (11)</v>
      </c>
      <c r="C6" s="85" t="str">
        <f ca="1">'State Men''s Recap'!B7</f>
        <v>Bishop Gorman Gaels</v>
      </c>
      <c r="D6" s="71">
        <v>5</v>
      </c>
      <c r="E6" s="71">
        <v>4</v>
      </c>
      <c r="F6" s="32">
        <v>6</v>
      </c>
      <c r="G6" s="32">
        <v>5</v>
      </c>
      <c r="H6" s="33">
        <v>7</v>
      </c>
      <c r="I6" s="33">
        <v>6</v>
      </c>
      <c r="J6" s="33">
        <v>3</v>
      </c>
      <c r="K6" s="33">
        <v>4</v>
      </c>
      <c r="L6" s="34">
        <v>3</v>
      </c>
      <c r="M6" s="7">
        <f t="shared" si="0"/>
        <v>43</v>
      </c>
      <c r="N6" s="44">
        <v>5</v>
      </c>
      <c r="O6" s="33">
        <v>5</v>
      </c>
      <c r="P6" s="33">
        <v>3</v>
      </c>
      <c r="Q6" s="33">
        <v>4</v>
      </c>
      <c r="R6" s="33">
        <v>4</v>
      </c>
      <c r="S6" s="33">
        <v>6</v>
      </c>
      <c r="T6" s="33">
        <v>3</v>
      </c>
      <c r="U6" s="33">
        <v>7</v>
      </c>
      <c r="V6" s="34">
        <v>4</v>
      </c>
      <c r="W6" s="7">
        <f t="shared" si="1"/>
        <v>41</v>
      </c>
      <c r="X6" s="8">
        <f t="shared" si="2"/>
        <v>84</v>
      </c>
    </row>
    <row r="7" spans="1:24" ht="13.5" thickBot="1">
      <c r="A7" s="15" t="s">
        <v>0</v>
      </c>
      <c r="B7" s="88" t="str">
        <f ca="1">'State Men''s Recap'!C14</f>
        <v>Anthony Lalli (9)</v>
      </c>
      <c r="C7" s="86" t="str">
        <f ca="1">'State Men''s Recap'!B7</f>
        <v>Bishop Gorman Gaels</v>
      </c>
      <c r="D7" s="72">
        <v>5</v>
      </c>
      <c r="E7" s="72">
        <v>4</v>
      </c>
      <c r="F7" s="35">
        <v>9</v>
      </c>
      <c r="G7" s="35">
        <v>5</v>
      </c>
      <c r="H7" s="36">
        <v>4</v>
      </c>
      <c r="I7" s="36">
        <v>6</v>
      </c>
      <c r="J7" s="36">
        <v>4</v>
      </c>
      <c r="K7" s="36">
        <v>5</v>
      </c>
      <c r="L7" s="37">
        <v>3</v>
      </c>
      <c r="M7" s="16">
        <f t="shared" si="0"/>
        <v>45</v>
      </c>
      <c r="N7" s="45">
        <v>4</v>
      </c>
      <c r="O7" s="36">
        <v>5</v>
      </c>
      <c r="P7" s="36">
        <v>3</v>
      </c>
      <c r="Q7" s="36">
        <v>4</v>
      </c>
      <c r="R7" s="36">
        <v>5</v>
      </c>
      <c r="S7" s="36">
        <v>6</v>
      </c>
      <c r="T7" s="36">
        <v>3</v>
      </c>
      <c r="U7" s="36">
        <v>4</v>
      </c>
      <c r="V7" s="37">
        <v>7</v>
      </c>
      <c r="W7" s="16">
        <f t="shared" si="1"/>
        <v>41</v>
      </c>
      <c r="X7" s="17">
        <f t="shared" si="2"/>
        <v>86</v>
      </c>
    </row>
    <row r="8" spans="1:24">
      <c r="A8" s="3" t="s">
        <v>0</v>
      </c>
      <c r="B8" s="68" t="str">
        <f ca="1">'State Men''s Recap'!C19</f>
        <v>Drew McMillan (12)</v>
      </c>
      <c r="C8" s="79" t="str">
        <f ca="1">'State Men''s Recap'!B17</f>
        <v>Bishop Manogue Miners</v>
      </c>
      <c r="D8" s="73">
        <v>5</v>
      </c>
      <c r="E8" s="73">
        <v>3</v>
      </c>
      <c r="F8" s="38">
        <v>5</v>
      </c>
      <c r="G8" s="38">
        <v>7</v>
      </c>
      <c r="H8" s="39">
        <v>6</v>
      </c>
      <c r="I8" s="39">
        <v>5</v>
      </c>
      <c r="J8" s="39">
        <v>4</v>
      </c>
      <c r="K8" s="39">
        <v>5</v>
      </c>
      <c r="L8" s="40">
        <v>6</v>
      </c>
      <c r="M8" s="4">
        <f t="shared" si="0"/>
        <v>46</v>
      </c>
      <c r="N8" s="46">
        <v>4</v>
      </c>
      <c r="O8" s="39">
        <v>4</v>
      </c>
      <c r="P8" s="39">
        <v>2</v>
      </c>
      <c r="Q8" s="39">
        <v>4</v>
      </c>
      <c r="R8" s="39">
        <v>5</v>
      </c>
      <c r="S8" s="39">
        <v>4</v>
      </c>
      <c r="T8" s="39">
        <v>3</v>
      </c>
      <c r="U8" s="39">
        <v>4</v>
      </c>
      <c r="V8" s="40">
        <v>4</v>
      </c>
      <c r="W8" s="4">
        <f t="shared" si="1"/>
        <v>34</v>
      </c>
      <c r="X8" s="5">
        <f t="shared" si="2"/>
        <v>80</v>
      </c>
    </row>
    <row r="9" spans="1:24">
      <c r="A9" s="6" t="s">
        <v>0</v>
      </c>
      <c r="B9" s="66" t="str">
        <f ca="1">'State Men''s Recap'!C20</f>
        <v>Harrison Holetz (9)</v>
      </c>
      <c r="C9" s="80" t="str">
        <f ca="1">'State Men''s Recap'!B17</f>
        <v>Bishop Manogue Miners</v>
      </c>
      <c r="D9" s="71">
        <v>6</v>
      </c>
      <c r="E9" s="71">
        <v>5</v>
      </c>
      <c r="F9" s="32">
        <v>7</v>
      </c>
      <c r="G9" s="32">
        <v>5</v>
      </c>
      <c r="H9" s="33">
        <v>5</v>
      </c>
      <c r="I9" s="33">
        <v>5</v>
      </c>
      <c r="J9" s="33">
        <v>4</v>
      </c>
      <c r="K9" s="33">
        <v>4</v>
      </c>
      <c r="L9" s="34">
        <v>3</v>
      </c>
      <c r="M9" s="7">
        <f t="shared" si="0"/>
        <v>44</v>
      </c>
      <c r="N9" s="44">
        <v>3</v>
      </c>
      <c r="O9" s="33">
        <v>4</v>
      </c>
      <c r="P9" s="33">
        <v>2</v>
      </c>
      <c r="Q9" s="33">
        <v>3</v>
      </c>
      <c r="R9" s="33">
        <v>6</v>
      </c>
      <c r="S9" s="33">
        <v>6</v>
      </c>
      <c r="T9" s="33">
        <v>4</v>
      </c>
      <c r="U9" s="33">
        <v>4</v>
      </c>
      <c r="V9" s="34">
        <v>4</v>
      </c>
      <c r="W9" s="7">
        <f t="shared" si="1"/>
        <v>36</v>
      </c>
      <c r="X9" s="8">
        <f t="shared" si="2"/>
        <v>80</v>
      </c>
    </row>
    <row r="10" spans="1:24">
      <c r="A10" s="6" t="s">
        <v>0</v>
      </c>
      <c r="B10" s="66" t="str">
        <f ca="1">'State Men''s Recap'!C21</f>
        <v>Stephen Osborne (9)</v>
      </c>
      <c r="C10" s="80" t="str">
        <f ca="1">'State Men''s Recap'!B17</f>
        <v>Bishop Manogue Miners</v>
      </c>
      <c r="D10" s="71">
        <v>4</v>
      </c>
      <c r="E10" s="71">
        <v>4</v>
      </c>
      <c r="F10" s="32">
        <v>5</v>
      </c>
      <c r="G10" s="32">
        <v>4</v>
      </c>
      <c r="H10" s="33">
        <v>4</v>
      </c>
      <c r="I10" s="33">
        <v>5</v>
      </c>
      <c r="J10" s="33">
        <v>5</v>
      </c>
      <c r="K10" s="33">
        <v>4</v>
      </c>
      <c r="L10" s="34">
        <v>4</v>
      </c>
      <c r="M10" s="7">
        <f t="shared" si="0"/>
        <v>39</v>
      </c>
      <c r="N10" s="44">
        <v>4</v>
      </c>
      <c r="O10" s="33">
        <v>6</v>
      </c>
      <c r="P10" s="33">
        <v>3</v>
      </c>
      <c r="Q10" s="33">
        <v>4</v>
      </c>
      <c r="R10" s="33">
        <v>4</v>
      </c>
      <c r="S10" s="33">
        <v>5</v>
      </c>
      <c r="T10" s="33">
        <v>3</v>
      </c>
      <c r="U10" s="33">
        <v>4</v>
      </c>
      <c r="V10" s="34">
        <v>4</v>
      </c>
      <c r="W10" s="7">
        <f t="shared" si="1"/>
        <v>37</v>
      </c>
      <c r="X10" s="8">
        <f t="shared" si="2"/>
        <v>76</v>
      </c>
    </row>
    <row r="11" spans="1:24">
      <c r="A11" s="6" t="s">
        <v>0</v>
      </c>
      <c r="B11" s="66" t="str">
        <f ca="1">'State Men''s Recap'!C22</f>
        <v>Nick Turner (9)</v>
      </c>
      <c r="C11" s="80" t="str">
        <f ca="1">'State Men''s Recap'!B17</f>
        <v>Bishop Manogue Miners</v>
      </c>
      <c r="D11" s="71">
        <v>6</v>
      </c>
      <c r="E11" s="71">
        <v>5</v>
      </c>
      <c r="F11" s="32">
        <v>4</v>
      </c>
      <c r="G11" s="32">
        <v>5</v>
      </c>
      <c r="H11" s="33">
        <v>3</v>
      </c>
      <c r="I11" s="33">
        <v>5</v>
      </c>
      <c r="J11" s="33">
        <v>3</v>
      </c>
      <c r="K11" s="33">
        <v>5</v>
      </c>
      <c r="L11" s="34">
        <v>6</v>
      </c>
      <c r="M11" s="7">
        <f t="shared" si="0"/>
        <v>42</v>
      </c>
      <c r="N11" s="44">
        <v>4</v>
      </c>
      <c r="O11" s="33">
        <v>5</v>
      </c>
      <c r="P11" s="33">
        <v>3</v>
      </c>
      <c r="Q11" s="33">
        <v>4</v>
      </c>
      <c r="R11" s="33">
        <v>4</v>
      </c>
      <c r="S11" s="33">
        <v>9</v>
      </c>
      <c r="T11" s="33">
        <v>3</v>
      </c>
      <c r="U11" s="33">
        <v>5</v>
      </c>
      <c r="V11" s="34">
        <v>4</v>
      </c>
      <c r="W11" s="7">
        <f t="shared" si="1"/>
        <v>41</v>
      </c>
      <c r="X11" s="8">
        <f t="shared" si="2"/>
        <v>83</v>
      </c>
    </row>
    <row r="12" spans="1:24">
      <c r="A12" s="6" t="s">
        <v>0</v>
      </c>
      <c r="B12" s="66" t="str">
        <f ca="1">'State Men''s Recap'!C23</f>
        <v>Nick Greco (12)</v>
      </c>
      <c r="C12" s="80" t="str">
        <f ca="1">'State Men''s Recap'!B17</f>
        <v>Bishop Manogue Miners</v>
      </c>
      <c r="D12" s="71">
        <v>4</v>
      </c>
      <c r="E12" s="71">
        <v>4</v>
      </c>
      <c r="F12" s="32">
        <v>5</v>
      </c>
      <c r="G12" s="32">
        <v>7</v>
      </c>
      <c r="H12" s="33">
        <v>4</v>
      </c>
      <c r="I12" s="33">
        <v>5</v>
      </c>
      <c r="J12" s="33">
        <v>4</v>
      </c>
      <c r="K12" s="33">
        <v>5</v>
      </c>
      <c r="L12" s="34">
        <v>4</v>
      </c>
      <c r="M12" s="7">
        <f t="shared" si="0"/>
        <v>42</v>
      </c>
      <c r="N12" s="44">
        <v>6</v>
      </c>
      <c r="O12" s="33">
        <v>4</v>
      </c>
      <c r="P12" s="33">
        <v>3</v>
      </c>
      <c r="Q12" s="33">
        <v>4</v>
      </c>
      <c r="R12" s="33">
        <v>4</v>
      </c>
      <c r="S12" s="33">
        <v>5</v>
      </c>
      <c r="T12" s="33">
        <v>2</v>
      </c>
      <c r="U12" s="33">
        <v>4</v>
      </c>
      <c r="V12" s="34">
        <v>4</v>
      </c>
      <c r="W12" s="7">
        <f t="shared" si="1"/>
        <v>36</v>
      </c>
      <c r="X12" s="8">
        <f t="shared" si="2"/>
        <v>78</v>
      </c>
    </row>
    <row r="13" spans="1:24" ht="13.5" thickBot="1">
      <c r="A13" s="9" t="s">
        <v>0</v>
      </c>
      <c r="B13" s="67" t="str">
        <f ca="1">'State Men''s Recap'!C24</f>
        <v>Hayden White (9)</v>
      </c>
      <c r="C13" s="83" t="str">
        <f ca="1">'State Men''s Recap'!B17</f>
        <v>Bishop Manogue Miners</v>
      </c>
      <c r="D13" s="74">
        <v>4</v>
      </c>
      <c r="E13" s="74">
        <v>4</v>
      </c>
      <c r="F13" s="41">
        <v>8</v>
      </c>
      <c r="G13" s="41">
        <v>5</v>
      </c>
      <c r="H13" s="42">
        <v>7</v>
      </c>
      <c r="I13" s="42">
        <v>6</v>
      </c>
      <c r="J13" s="42">
        <v>3</v>
      </c>
      <c r="K13" s="42">
        <v>6</v>
      </c>
      <c r="L13" s="43">
        <v>6</v>
      </c>
      <c r="M13" s="7">
        <f t="shared" si="0"/>
        <v>49</v>
      </c>
      <c r="N13" s="47">
        <v>4</v>
      </c>
      <c r="O13" s="42">
        <v>5</v>
      </c>
      <c r="P13" s="42">
        <v>4</v>
      </c>
      <c r="Q13" s="42">
        <v>6</v>
      </c>
      <c r="R13" s="42">
        <v>7</v>
      </c>
      <c r="S13" s="42">
        <v>12</v>
      </c>
      <c r="T13" s="42">
        <v>5</v>
      </c>
      <c r="U13" s="42">
        <v>4</v>
      </c>
      <c r="V13" s="43">
        <v>4</v>
      </c>
      <c r="W13" s="10">
        <f t="shared" si="1"/>
        <v>51</v>
      </c>
      <c r="X13" s="11">
        <f t="shared" si="2"/>
        <v>100</v>
      </c>
    </row>
    <row r="14" spans="1:24">
      <c r="A14" s="12" t="s">
        <v>0</v>
      </c>
      <c r="B14" s="68" t="str">
        <f ca="1">'State Men''s Recap'!C29</f>
        <v>AJ McInerney (12)</v>
      </c>
      <c r="C14" s="82" t="str">
        <f ca="1">'State Men''s Recap'!B27</f>
        <v>Coronado Cougars</v>
      </c>
      <c r="D14" s="70">
        <v>4</v>
      </c>
      <c r="E14" s="70">
        <v>3</v>
      </c>
      <c r="F14" s="30">
        <v>4</v>
      </c>
      <c r="G14" s="30">
        <v>3</v>
      </c>
      <c r="H14" s="30">
        <v>3</v>
      </c>
      <c r="I14" s="30">
        <v>4</v>
      </c>
      <c r="J14" s="30">
        <v>2</v>
      </c>
      <c r="K14" s="30">
        <v>3</v>
      </c>
      <c r="L14" s="31">
        <v>4</v>
      </c>
      <c r="M14" s="13">
        <f t="shared" si="0"/>
        <v>30</v>
      </c>
      <c r="N14" s="29">
        <v>4</v>
      </c>
      <c r="O14" s="30">
        <v>4</v>
      </c>
      <c r="P14" s="30">
        <v>3</v>
      </c>
      <c r="Q14" s="30">
        <v>4</v>
      </c>
      <c r="R14" s="30">
        <v>4</v>
      </c>
      <c r="S14" s="30">
        <v>4</v>
      </c>
      <c r="T14" s="30">
        <v>3</v>
      </c>
      <c r="U14" s="30">
        <v>3</v>
      </c>
      <c r="V14" s="31">
        <v>3</v>
      </c>
      <c r="W14" s="13">
        <f t="shared" si="1"/>
        <v>32</v>
      </c>
      <c r="X14" s="14">
        <f t="shared" si="2"/>
        <v>62</v>
      </c>
    </row>
    <row r="15" spans="1:24">
      <c r="A15" s="6" t="s">
        <v>0</v>
      </c>
      <c r="B15" s="68" t="str">
        <f ca="1">'State Men''s Recap'!C30</f>
        <v>Kenden Slattery (12)</v>
      </c>
      <c r="C15" s="80" t="str">
        <f ca="1">'State Men''s Recap'!B27</f>
        <v>Coronado Cougars</v>
      </c>
      <c r="D15" s="71">
        <v>4</v>
      </c>
      <c r="E15" s="71">
        <v>3</v>
      </c>
      <c r="F15" s="32">
        <v>4</v>
      </c>
      <c r="G15" s="32">
        <v>5</v>
      </c>
      <c r="H15" s="33">
        <v>4</v>
      </c>
      <c r="I15" s="33">
        <v>5</v>
      </c>
      <c r="J15" s="33">
        <v>3</v>
      </c>
      <c r="K15" s="33">
        <v>4</v>
      </c>
      <c r="L15" s="34">
        <v>4</v>
      </c>
      <c r="M15" s="7">
        <f t="shared" ref="M15:M25" si="3">SUM(D15:L15)</f>
        <v>36</v>
      </c>
      <c r="N15" s="44">
        <v>4</v>
      </c>
      <c r="O15" s="33">
        <v>5</v>
      </c>
      <c r="P15" s="33">
        <v>3</v>
      </c>
      <c r="Q15" s="33">
        <v>3</v>
      </c>
      <c r="R15" s="33">
        <v>3</v>
      </c>
      <c r="S15" s="33">
        <v>7</v>
      </c>
      <c r="T15" s="33">
        <v>3</v>
      </c>
      <c r="U15" s="33">
        <v>3</v>
      </c>
      <c r="V15" s="34">
        <v>5</v>
      </c>
      <c r="W15" s="7">
        <f t="shared" ref="W15:W25" si="4">SUM(N15:V15)</f>
        <v>36</v>
      </c>
      <c r="X15" s="8">
        <f t="shared" ref="X15:X25" si="5">M15+W15</f>
        <v>72</v>
      </c>
    </row>
    <row r="16" spans="1:24">
      <c r="A16" s="6" t="s">
        <v>0</v>
      </c>
      <c r="B16" s="68" t="str">
        <f ca="1">'State Men''s Recap'!C31</f>
        <v>Kabir Nabar (12)</v>
      </c>
      <c r="C16" s="80" t="str">
        <f ca="1">'State Men''s Recap'!B27</f>
        <v>Coronado Cougars</v>
      </c>
      <c r="D16" s="71">
        <v>5</v>
      </c>
      <c r="E16" s="71">
        <v>3</v>
      </c>
      <c r="F16" s="32">
        <v>4</v>
      </c>
      <c r="G16" s="32">
        <v>5</v>
      </c>
      <c r="H16" s="33">
        <v>7</v>
      </c>
      <c r="I16" s="33">
        <v>5</v>
      </c>
      <c r="J16" s="33">
        <v>5</v>
      </c>
      <c r="K16" s="33">
        <v>4</v>
      </c>
      <c r="L16" s="34">
        <v>5</v>
      </c>
      <c r="M16" s="7">
        <f t="shared" si="3"/>
        <v>43</v>
      </c>
      <c r="N16" s="44">
        <v>5</v>
      </c>
      <c r="O16" s="33">
        <v>4</v>
      </c>
      <c r="P16" s="33">
        <v>4</v>
      </c>
      <c r="Q16" s="33">
        <v>4</v>
      </c>
      <c r="R16" s="33">
        <v>4</v>
      </c>
      <c r="S16" s="33">
        <v>5</v>
      </c>
      <c r="T16" s="33">
        <v>4</v>
      </c>
      <c r="U16" s="33">
        <v>4</v>
      </c>
      <c r="V16" s="34">
        <v>4</v>
      </c>
      <c r="W16" s="7">
        <f t="shared" si="4"/>
        <v>38</v>
      </c>
      <c r="X16" s="8">
        <f t="shared" si="5"/>
        <v>81</v>
      </c>
    </row>
    <row r="17" spans="1:24">
      <c r="A17" s="6" t="s">
        <v>0</v>
      </c>
      <c r="B17" s="68" t="str">
        <f ca="1">'State Men''s Recap'!C32</f>
        <v>Matt Welch (11)</v>
      </c>
      <c r="C17" s="80" t="str">
        <f ca="1">'State Men''s Recap'!B27</f>
        <v>Coronado Cougars</v>
      </c>
      <c r="D17" s="71">
        <v>4</v>
      </c>
      <c r="E17" s="71">
        <v>4</v>
      </c>
      <c r="F17" s="32">
        <v>4</v>
      </c>
      <c r="G17" s="32">
        <v>6</v>
      </c>
      <c r="H17" s="33">
        <v>5</v>
      </c>
      <c r="I17" s="33">
        <v>5</v>
      </c>
      <c r="J17" s="33">
        <v>4</v>
      </c>
      <c r="K17" s="33">
        <v>4</v>
      </c>
      <c r="L17" s="34">
        <v>4</v>
      </c>
      <c r="M17" s="7">
        <f t="shared" si="3"/>
        <v>40</v>
      </c>
      <c r="N17" s="44">
        <v>5</v>
      </c>
      <c r="O17" s="33">
        <v>5</v>
      </c>
      <c r="P17" s="33">
        <v>4</v>
      </c>
      <c r="Q17" s="33">
        <v>4</v>
      </c>
      <c r="R17" s="33">
        <v>5</v>
      </c>
      <c r="S17" s="33">
        <v>5</v>
      </c>
      <c r="T17" s="33">
        <v>5</v>
      </c>
      <c r="U17" s="33">
        <v>4</v>
      </c>
      <c r="V17" s="34">
        <v>4</v>
      </c>
      <c r="W17" s="7">
        <f t="shared" si="4"/>
        <v>41</v>
      </c>
      <c r="X17" s="8">
        <f t="shared" si="5"/>
        <v>81</v>
      </c>
    </row>
    <row r="18" spans="1:24">
      <c r="A18" s="6" t="s">
        <v>0</v>
      </c>
      <c r="B18" s="68" t="str">
        <f ca="1">'State Men''s Recap'!C33</f>
        <v>Bradley Keyer (10)</v>
      </c>
      <c r="C18" s="80" t="str">
        <f ca="1">'State Men''s Recap'!B27</f>
        <v>Coronado Cougars</v>
      </c>
      <c r="D18" s="71">
        <v>4</v>
      </c>
      <c r="E18" s="71">
        <v>6</v>
      </c>
      <c r="F18" s="32">
        <v>4</v>
      </c>
      <c r="G18" s="32">
        <v>6</v>
      </c>
      <c r="H18" s="33">
        <v>5</v>
      </c>
      <c r="I18" s="33">
        <v>5</v>
      </c>
      <c r="J18" s="33">
        <v>3</v>
      </c>
      <c r="K18" s="33">
        <v>4</v>
      </c>
      <c r="L18" s="34">
        <v>3</v>
      </c>
      <c r="M18" s="7">
        <f t="shared" si="3"/>
        <v>40</v>
      </c>
      <c r="N18" s="44">
        <v>4</v>
      </c>
      <c r="O18" s="33">
        <v>4</v>
      </c>
      <c r="P18" s="33">
        <v>4</v>
      </c>
      <c r="Q18" s="33">
        <v>4</v>
      </c>
      <c r="R18" s="33">
        <v>6</v>
      </c>
      <c r="S18" s="33">
        <v>6</v>
      </c>
      <c r="T18" s="33">
        <v>4</v>
      </c>
      <c r="U18" s="33">
        <v>4</v>
      </c>
      <c r="V18" s="34">
        <v>4</v>
      </c>
      <c r="W18" s="7">
        <f t="shared" si="4"/>
        <v>40</v>
      </c>
      <c r="X18" s="8">
        <f t="shared" si="5"/>
        <v>80</v>
      </c>
    </row>
    <row r="19" spans="1:24" ht="13.5" thickBot="1">
      <c r="A19" s="15" t="s">
        <v>0</v>
      </c>
      <c r="B19" s="132" t="str">
        <f ca="1">'State Men''s Recap'!C34</f>
        <v>Andrew Chu (9)</v>
      </c>
      <c r="C19" s="80" t="str">
        <f ca="1">'State Men''s Recap'!B27</f>
        <v>Coronado Cougars</v>
      </c>
      <c r="D19" s="72">
        <v>4</v>
      </c>
      <c r="E19" s="72">
        <v>3</v>
      </c>
      <c r="F19" s="35">
        <v>4</v>
      </c>
      <c r="G19" s="35">
        <v>6</v>
      </c>
      <c r="H19" s="36">
        <v>4</v>
      </c>
      <c r="I19" s="36">
        <v>5</v>
      </c>
      <c r="J19" s="36">
        <v>3</v>
      </c>
      <c r="K19" s="36">
        <v>4</v>
      </c>
      <c r="L19" s="37">
        <v>4</v>
      </c>
      <c r="M19" s="16">
        <f t="shared" si="3"/>
        <v>37</v>
      </c>
      <c r="N19" s="45">
        <v>5</v>
      </c>
      <c r="O19" s="36">
        <v>4</v>
      </c>
      <c r="P19" s="36">
        <v>3</v>
      </c>
      <c r="Q19" s="36">
        <v>5</v>
      </c>
      <c r="R19" s="36">
        <v>4</v>
      </c>
      <c r="S19" s="36">
        <v>6</v>
      </c>
      <c r="T19" s="36">
        <v>3</v>
      </c>
      <c r="U19" s="36">
        <v>5</v>
      </c>
      <c r="V19" s="37">
        <v>4</v>
      </c>
      <c r="W19" s="16">
        <f t="shared" si="4"/>
        <v>39</v>
      </c>
      <c r="X19" s="17">
        <f t="shared" si="5"/>
        <v>76</v>
      </c>
    </row>
    <row r="20" spans="1:24">
      <c r="A20" s="3" t="s">
        <v>0</v>
      </c>
      <c r="B20" s="87" t="str">
        <f ca="1">'State Men''s Recap'!C39</f>
        <v>Taylor Montgomery (11)</v>
      </c>
      <c r="C20" s="84" t="str">
        <f ca="1">'State Men''s Recap'!B37</f>
        <v>Foothill Falcons</v>
      </c>
      <c r="D20" s="73">
        <v>4</v>
      </c>
      <c r="E20" s="73">
        <v>2</v>
      </c>
      <c r="F20" s="38">
        <v>4</v>
      </c>
      <c r="G20" s="38">
        <v>5</v>
      </c>
      <c r="H20" s="39">
        <v>3</v>
      </c>
      <c r="I20" s="39">
        <v>5</v>
      </c>
      <c r="J20" s="39">
        <v>3</v>
      </c>
      <c r="K20" s="39">
        <v>4</v>
      </c>
      <c r="L20" s="40">
        <v>4</v>
      </c>
      <c r="M20" s="4">
        <f t="shared" si="3"/>
        <v>34</v>
      </c>
      <c r="N20" s="46">
        <v>3</v>
      </c>
      <c r="O20" s="39">
        <v>4</v>
      </c>
      <c r="P20" s="39">
        <v>2</v>
      </c>
      <c r="Q20" s="39">
        <v>4</v>
      </c>
      <c r="R20" s="39">
        <v>4</v>
      </c>
      <c r="S20" s="39">
        <v>5</v>
      </c>
      <c r="T20" s="39">
        <v>4</v>
      </c>
      <c r="U20" s="39">
        <v>4</v>
      </c>
      <c r="V20" s="40">
        <v>4</v>
      </c>
      <c r="W20" s="4">
        <f t="shared" si="4"/>
        <v>34</v>
      </c>
      <c r="X20" s="5">
        <f t="shared" si="5"/>
        <v>68</v>
      </c>
    </row>
    <row r="21" spans="1:24">
      <c r="A21" s="6" t="s">
        <v>0</v>
      </c>
      <c r="B21" s="20" t="str">
        <f ca="1">'State Men''s Recap'!C40</f>
        <v>Robert Zoucha (12)</v>
      </c>
      <c r="C21" s="85" t="str">
        <f ca="1">'State Men''s Recap'!B37</f>
        <v>Foothill Falcons</v>
      </c>
      <c r="D21" s="71">
        <v>5</v>
      </c>
      <c r="E21" s="71">
        <v>3</v>
      </c>
      <c r="F21" s="32">
        <v>5</v>
      </c>
      <c r="G21" s="32">
        <v>7</v>
      </c>
      <c r="H21" s="33">
        <v>4</v>
      </c>
      <c r="I21" s="33">
        <v>6</v>
      </c>
      <c r="J21" s="33">
        <v>4</v>
      </c>
      <c r="K21" s="33">
        <v>5</v>
      </c>
      <c r="L21" s="34">
        <v>6</v>
      </c>
      <c r="M21" s="7">
        <f t="shared" si="3"/>
        <v>45</v>
      </c>
      <c r="N21" s="44">
        <v>5</v>
      </c>
      <c r="O21" s="33">
        <v>6</v>
      </c>
      <c r="P21" s="33">
        <v>5</v>
      </c>
      <c r="Q21" s="33">
        <v>5</v>
      </c>
      <c r="R21" s="33">
        <v>4</v>
      </c>
      <c r="S21" s="33">
        <v>6</v>
      </c>
      <c r="T21" s="33">
        <v>4</v>
      </c>
      <c r="U21" s="33">
        <v>4</v>
      </c>
      <c r="V21" s="34">
        <v>4</v>
      </c>
      <c r="W21" s="7">
        <f t="shared" si="4"/>
        <v>43</v>
      </c>
      <c r="X21" s="8">
        <f t="shared" si="5"/>
        <v>88</v>
      </c>
    </row>
    <row r="22" spans="1:24">
      <c r="A22" s="6" t="s">
        <v>0</v>
      </c>
      <c r="B22" s="20" t="str">
        <f ca="1">'State Men''s Recap'!C41</f>
        <v>Nick Pergola (12)</v>
      </c>
      <c r="C22" s="85" t="str">
        <f ca="1">'State Men''s Recap'!B37</f>
        <v>Foothill Falcons</v>
      </c>
      <c r="D22" s="71">
        <v>4</v>
      </c>
      <c r="E22" s="71">
        <v>6</v>
      </c>
      <c r="F22" s="32">
        <v>9</v>
      </c>
      <c r="G22" s="32">
        <v>7</v>
      </c>
      <c r="H22" s="33">
        <v>5</v>
      </c>
      <c r="I22" s="33">
        <v>5</v>
      </c>
      <c r="J22" s="33">
        <v>6</v>
      </c>
      <c r="K22" s="33">
        <v>6</v>
      </c>
      <c r="L22" s="34">
        <v>4</v>
      </c>
      <c r="M22" s="7">
        <f t="shared" si="3"/>
        <v>52</v>
      </c>
      <c r="N22" s="44">
        <v>5</v>
      </c>
      <c r="O22" s="33">
        <v>4</v>
      </c>
      <c r="P22" s="33">
        <v>4</v>
      </c>
      <c r="Q22" s="33">
        <v>5</v>
      </c>
      <c r="R22" s="33">
        <v>4</v>
      </c>
      <c r="S22" s="33">
        <v>8</v>
      </c>
      <c r="T22" s="33">
        <v>3</v>
      </c>
      <c r="U22" s="33">
        <v>5</v>
      </c>
      <c r="V22" s="34">
        <v>6</v>
      </c>
      <c r="W22" s="7">
        <f t="shared" si="4"/>
        <v>44</v>
      </c>
      <c r="X22" s="8">
        <f t="shared" si="5"/>
        <v>96</v>
      </c>
    </row>
    <row r="23" spans="1:24">
      <c r="A23" s="6" t="s">
        <v>0</v>
      </c>
      <c r="B23" s="20" t="str">
        <f ca="1">'State Men''s Recap'!C42</f>
        <v>Nick Rae (11)</v>
      </c>
      <c r="C23" s="85" t="str">
        <f ca="1">'State Men''s Recap'!B37</f>
        <v>Foothill Falcons</v>
      </c>
      <c r="D23" s="71">
        <v>4</v>
      </c>
      <c r="E23" s="71">
        <v>5</v>
      </c>
      <c r="F23" s="32">
        <v>5</v>
      </c>
      <c r="G23" s="32">
        <v>4</v>
      </c>
      <c r="H23" s="33">
        <v>4</v>
      </c>
      <c r="I23" s="33">
        <v>5</v>
      </c>
      <c r="J23" s="33">
        <v>3</v>
      </c>
      <c r="K23" s="33">
        <v>6</v>
      </c>
      <c r="L23" s="34">
        <v>4</v>
      </c>
      <c r="M23" s="7">
        <f t="shared" si="3"/>
        <v>40</v>
      </c>
      <c r="N23" s="44">
        <v>4</v>
      </c>
      <c r="O23" s="33">
        <v>5</v>
      </c>
      <c r="P23" s="33">
        <v>4</v>
      </c>
      <c r="Q23" s="33">
        <v>5</v>
      </c>
      <c r="R23" s="33">
        <v>5</v>
      </c>
      <c r="S23" s="33">
        <v>6</v>
      </c>
      <c r="T23" s="33">
        <v>4</v>
      </c>
      <c r="U23" s="33">
        <v>5</v>
      </c>
      <c r="V23" s="34">
        <v>4</v>
      </c>
      <c r="W23" s="7">
        <f t="shared" si="4"/>
        <v>42</v>
      </c>
      <c r="X23" s="8">
        <f t="shared" si="5"/>
        <v>82</v>
      </c>
    </row>
    <row r="24" spans="1:24">
      <c r="A24" s="6" t="s">
        <v>0</v>
      </c>
      <c r="B24" s="20" t="str">
        <f ca="1">'State Men''s Recap'!C43</f>
        <v>Nick Grinder (10)</v>
      </c>
      <c r="C24" s="85" t="str">
        <f ca="1">'State Men''s Recap'!B37</f>
        <v>Foothill Falcons</v>
      </c>
      <c r="D24" s="71">
        <v>4</v>
      </c>
      <c r="E24" s="71">
        <v>3</v>
      </c>
      <c r="F24" s="32">
        <v>4</v>
      </c>
      <c r="G24" s="32">
        <v>5</v>
      </c>
      <c r="H24" s="33">
        <v>4</v>
      </c>
      <c r="I24" s="33">
        <v>6</v>
      </c>
      <c r="J24" s="33">
        <v>5</v>
      </c>
      <c r="K24" s="33">
        <v>5</v>
      </c>
      <c r="L24" s="34">
        <v>3</v>
      </c>
      <c r="M24" s="7">
        <f t="shared" si="3"/>
        <v>39</v>
      </c>
      <c r="N24" s="44">
        <v>4</v>
      </c>
      <c r="O24" s="33">
        <v>4</v>
      </c>
      <c r="P24" s="33">
        <v>4</v>
      </c>
      <c r="Q24" s="33">
        <v>5</v>
      </c>
      <c r="R24" s="33">
        <v>6</v>
      </c>
      <c r="S24" s="33">
        <v>7</v>
      </c>
      <c r="T24" s="33">
        <v>6</v>
      </c>
      <c r="U24" s="33">
        <v>5</v>
      </c>
      <c r="V24" s="34">
        <v>5</v>
      </c>
      <c r="W24" s="7">
        <f t="shared" si="4"/>
        <v>46</v>
      </c>
      <c r="X24" s="8">
        <f t="shared" si="5"/>
        <v>85</v>
      </c>
    </row>
    <row r="25" spans="1:24" ht="13.5" thickBot="1">
      <c r="A25" s="9" t="s">
        <v>0</v>
      </c>
      <c r="B25" s="88" t="str">
        <f ca="1">'State Men''s Recap'!C44</f>
        <v>Connor Bodin (11)</v>
      </c>
      <c r="C25" s="86" t="str">
        <f ca="1">'State Men''s Recap'!B37</f>
        <v>Foothill Falcons</v>
      </c>
      <c r="D25" s="74">
        <v>4</v>
      </c>
      <c r="E25" s="74">
        <v>3</v>
      </c>
      <c r="F25" s="41">
        <v>6</v>
      </c>
      <c r="G25" s="41">
        <v>5</v>
      </c>
      <c r="H25" s="42">
        <v>3</v>
      </c>
      <c r="I25" s="42">
        <v>5</v>
      </c>
      <c r="J25" s="42">
        <v>4</v>
      </c>
      <c r="K25" s="42">
        <v>4</v>
      </c>
      <c r="L25" s="43">
        <v>6</v>
      </c>
      <c r="M25" s="7">
        <f t="shared" si="3"/>
        <v>40</v>
      </c>
      <c r="N25" s="47">
        <v>3</v>
      </c>
      <c r="O25" s="42">
        <v>5</v>
      </c>
      <c r="P25" s="42">
        <v>2</v>
      </c>
      <c r="Q25" s="42">
        <v>6</v>
      </c>
      <c r="R25" s="42">
        <v>3</v>
      </c>
      <c r="S25" s="42">
        <v>5</v>
      </c>
      <c r="T25" s="42">
        <v>4</v>
      </c>
      <c r="U25" s="42">
        <v>6</v>
      </c>
      <c r="V25" s="43">
        <v>6</v>
      </c>
      <c r="W25" s="10">
        <f t="shared" si="4"/>
        <v>40</v>
      </c>
      <c r="X25" s="11">
        <f t="shared" si="5"/>
        <v>80</v>
      </c>
    </row>
    <row r="26" spans="1:24">
      <c r="A26" s="12" t="s">
        <v>0</v>
      </c>
      <c r="B26" s="68" t="str">
        <f ca="1">'State Men''s Recap'!C49</f>
        <v>Dillon Dudley (12)</v>
      </c>
      <c r="C26" s="79" t="str">
        <f ca="1">'State Men''s Recap'!B47</f>
        <v>Palo Vede Panthers</v>
      </c>
      <c r="D26" s="174">
        <v>3</v>
      </c>
      <c r="E26" s="70">
        <v>3</v>
      </c>
      <c r="F26" s="30">
        <v>5</v>
      </c>
      <c r="G26" s="30">
        <v>4</v>
      </c>
      <c r="H26" s="30">
        <v>4</v>
      </c>
      <c r="I26" s="30">
        <v>4</v>
      </c>
      <c r="J26" s="30">
        <v>3</v>
      </c>
      <c r="K26" s="30">
        <v>5</v>
      </c>
      <c r="L26" s="31">
        <v>4</v>
      </c>
      <c r="M26" s="13">
        <f>SUM(D26:L26)</f>
        <v>35</v>
      </c>
      <c r="N26" s="29">
        <v>4</v>
      </c>
      <c r="O26" s="30">
        <v>4</v>
      </c>
      <c r="P26" s="30">
        <v>3</v>
      </c>
      <c r="Q26" s="30">
        <v>4</v>
      </c>
      <c r="R26" s="30">
        <v>3</v>
      </c>
      <c r="S26" s="30">
        <v>5</v>
      </c>
      <c r="T26" s="30">
        <v>4</v>
      </c>
      <c r="U26" s="30">
        <v>4</v>
      </c>
      <c r="V26" s="31">
        <v>4</v>
      </c>
      <c r="W26" s="13">
        <f>SUM(N26:V26)</f>
        <v>35</v>
      </c>
      <c r="X26" s="14">
        <f>M26+W26</f>
        <v>70</v>
      </c>
    </row>
    <row r="27" spans="1:24">
      <c r="A27" s="6" t="s">
        <v>0</v>
      </c>
      <c r="B27" s="68" t="str">
        <f ca="1">'State Men''s Recap'!C50</f>
        <v>Brandon Bauman (10)</v>
      </c>
      <c r="C27" s="80" t="str">
        <f ca="1">'State Men''s Recap'!B47</f>
        <v>Palo Vede Panthers</v>
      </c>
      <c r="D27" s="71">
        <v>4</v>
      </c>
      <c r="E27" s="71">
        <v>3</v>
      </c>
      <c r="F27" s="32">
        <v>7</v>
      </c>
      <c r="G27" s="32">
        <v>5</v>
      </c>
      <c r="H27" s="33">
        <v>4</v>
      </c>
      <c r="I27" s="33">
        <v>5</v>
      </c>
      <c r="J27" s="33">
        <v>3</v>
      </c>
      <c r="K27" s="33">
        <v>5</v>
      </c>
      <c r="L27" s="34">
        <v>5</v>
      </c>
      <c r="M27" s="7">
        <f t="shared" ref="M27:M37" si="6">SUM(D27:L27)</f>
        <v>41</v>
      </c>
      <c r="N27" s="44">
        <v>4</v>
      </c>
      <c r="O27" s="33">
        <v>4</v>
      </c>
      <c r="P27" s="33">
        <v>3</v>
      </c>
      <c r="Q27" s="33">
        <v>4</v>
      </c>
      <c r="R27" s="33">
        <v>6</v>
      </c>
      <c r="S27" s="33">
        <v>5</v>
      </c>
      <c r="T27" s="33">
        <v>4</v>
      </c>
      <c r="U27" s="33">
        <v>5</v>
      </c>
      <c r="V27" s="34">
        <v>4</v>
      </c>
      <c r="W27" s="7">
        <f t="shared" ref="W27:W37" si="7">SUM(N27:V27)</f>
        <v>39</v>
      </c>
      <c r="X27" s="8">
        <f t="shared" ref="X27:X37" si="8">M27+W27</f>
        <v>80</v>
      </c>
    </row>
    <row r="28" spans="1:24">
      <c r="A28" s="6" t="s">
        <v>0</v>
      </c>
      <c r="B28" s="68" t="str">
        <f ca="1">'State Men''s Recap'!C51</f>
        <v>Bradley Collet (9)</v>
      </c>
      <c r="C28" s="80" t="str">
        <f ca="1">'State Men''s Recap'!B47</f>
        <v>Palo Vede Panthers</v>
      </c>
      <c r="D28" s="71">
        <v>5</v>
      </c>
      <c r="E28" s="71">
        <v>5</v>
      </c>
      <c r="F28" s="32">
        <v>4</v>
      </c>
      <c r="G28" s="32">
        <v>6</v>
      </c>
      <c r="H28" s="33">
        <v>5</v>
      </c>
      <c r="I28" s="33">
        <v>6</v>
      </c>
      <c r="J28" s="33">
        <v>4</v>
      </c>
      <c r="K28" s="33">
        <v>5</v>
      </c>
      <c r="L28" s="34">
        <v>4</v>
      </c>
      <c r="M28" s="7">
        <f t="shared" si="6"/>
        <v>44</v>
      </c>
      <c r="N28" s="44">
        <v>5</v>
      </c>
      <c r="O28" s="33">
        <v>4</v>
      </c>
      <c r="P28" s="33">
        <v>3</v>
      </c>
      <c r="Q28" s="33">
        <v>4</v>
      </c>
      <c r="R28" s="33">
        <v>6</v>
      </c>
      <c r="S28" s="33">
        <v>5</v>
      </c>
      <c r="T28" s="33">
        <v>4</v>
      </c>
      <c r="U28" s="33">
        <v>4</v>
      </c>
      <c r="V28" s="34">
        <v>3</v>
      </c>
      <c r="W28" s="7">
        <f t="shared" si="7"/>
        <v>38</v>
      </c>
      <c r="X28" s="8">
        <f t="shared" si="8"/>
        <v>82</v>
      </c>
    </row>
    <row r="29" spans="1:24">
      <c r="A29" s="6" t="s">
        <v>0</v>
      </c>
      <c r="B29" s="68" t="str">
        <f ca="1">'State Men''s Recap'!C52</f>
        <v>Cody Kelly (12)</v>
      </c>
      <c r="C29" s="80" t="str">
        <f ca="1">'State Men''s Recap'!B47</f>
        <v>Palo Vede Panthers</v>
      </c>
      <c r="D29" s="71">
        <v>4</v>
      </c>
      <c r="E29" s="71">
        <v>4</v>
      </c>
      <c r="F29" s="32">
        <v>4</v>
      </c>
      <c r="G29" s="32">
        <v>5</v>
      </c>
      <c r="H29" s="33">
        <v>5</v>
      </c>
      <c r="I29" s="33">
        <v>5</v>
      </c>
      <c r="J29" s="33">
        <v>4</v>
      </c>
      <c r="K29" s="33">
        <v>4</v>
      </c>
      <c r="L29" s="34">
        <v>5</v>
      </c>
      <c r="M29" s="7">
        <f t="shared" si="6"/>
        <v>40</v>
      </c>
      <c r="N29" s="44">
        <v>4</v>
      </c>
      <c r="O29" s="33">
        <v>5</v>
      </c>
      <c r="P29" s="33">
        <v>2</v>
      </c>
      <c r="Q29" s="33">
        <v>6</v>
      </c>
      <c r="R29" s="33">
        <v>4</v>
      </c>
      <c r="S29" s="33">
        <v>5</v>
      </c>
      <c r="T29" s="33">
        <v>4</v>
      </c>
      <c r="U29" s="33">
        <v>4</v>
      </c>
      <c r="V29" s="34">
        <v>4</v>
      </c>
      <c r="W29" s="7">
        <f t="shared" si="7"/>
        <v>38</v>
      </c>
      <c r="X29" s="8">
        <f t="shared" si="8"/>
        <v>78</v>
      </c>
    </row>
    <row r="30" spans="1:24">
      <c r="A30" s="6" t="s">
        <v>0</v>
      </c>
      <c r="B30" s="68" t="str">
        <f ca="1">'State Men''s Recap'!C53</f>
        <v>Andrew Garcia (10)</v>
      </c>
      <c r="C30" s="80" t="str">
        <f ca="1">'State Men''s Recap'!B47</f>
        <v>Palo Vede Panthers</v>
      </c>
      <c r="D30" s="71">
        <v>5</v>
      </c>
      <c r="E30" s="71">
        <v>4</v>
      </c>
      <c r="F30" s="32">
        <v>5</v>
      </c>
      <c r="G30" s="32">
        <v>5</v>
      </c>
      <c r="H30" s="33">
        <v>4</v>
      </c>
      <c r="I30" s="33">
        <v>6</v>
      </c>
      <c r="J30" s="33">
        <v>3</v>
      </c>
      <c r="K30" s="33">
        <v>3</v>
      </c>
      <c r="L30" s="34">
        <v>6</v>
      </c>
      <c r="M30" s="7">
        <f t="shared" si="6"/>
        <v>41</v>
      </c>
      <c r="N30" s="44">
        <v>4</v>
      </c>
      <c r="O30" s="33">
        <v>5</v>
      </c>
      <c r="P30" s="33">
        <v>3</v>
      </c>
      <c r="Q30" s="33">
        <v>4</v>
      </c>
      <c r="R30" s="33">
        <v>4</v>
      </c>
      <c r="S30" s="33">
        <v>5</v>
      </c>
      <c r="T30" s="33">
        <v>4</v>
      </c>
      <c r="U30" s="33">
        <v>5</v>
      </c>
      <c r="V30" s="34">
        <v>4</v>
      </c>
      <c r="W30" s="7">
        <f t="shared" si="7"/>
        <v>38</v>
      </c>
      <c r="X30" s="8">
        <f t="shared" si="8"/>
        <v>79</v>
      </c>
    </row>
    <row r="31" spans="1:24" ht="13.5" thickBot="1">
      <c r="A31" s="15" t="s">
        <v>0</v>
      </c>
      <c r="B31" s="68" t="str">
        <f ca="1">'State Men''s Recap'!C54</f>
        <v>Tanner Lish (9)</v>
      </c>
      <c r="C31" s="81" t="str">
        <f ca="1">'State Men''s Recap'!B47</f>
        <v>Palo Vede Panthers</v>
      </c>
      <c r="D31" s="72">
        <v>5</v>
      </c>
      <c r="E31" s="72">
        <v>5</v>
      </c>
      <c r="F31" s="35">
        <v>5</v>
      </c>
      <c r="G31" s="35">
        <v>8</v>
      </c>
      <c r="H31" s="36">
        <v>7</v>
      </c>
      <c r="I31" s="36">
        <v>8</v>
      </c>
      <c r="J31" s="36">
        <v>5</v>
      </c>
      <c r="K31" s="36">
        <v>5</v>
      </c>
      <c r="L31" s="37">
        <v>6</v>
      </c>
      <c r="M31" s="16">
        <f t="shared" si="6"/>
        <v>54</v>
      </c>
      <c r="N31" s="45">
        <v>6</v>
      </c>
      <c r="O31" s="36">
        <v>5</v>
      </c>
      <c r="P31" s="36">
        <v>3</v>
      </c>
      <c r="Q31" s="36">
        <v>6</v>
      </c>
      <c r="R31" s="36">
        <v>5</v>
      </c>
      <c r="S31" s="36">
        <v>8</v>
      </c>
      <c r="T31" s="36">
        <v>4</v>
      </c>
      <c r="U31" s="36">
        <v>8</v>
      </c>
      <c r="V31" s="37">
        <v>4</v>
      </c>
      <c r="W31" s="7">
        <f t="shared" si="7"/>
        <v>49</v>
      </c>
      <c r="X31" s="17">
        <f t="shared" si="8"/>
        <v>103</v>
      </c>
    </row>
    <row r="32" spans="1:24">
      <c r="A32" s="3" t="s">
        <v>0</v>
      </c>
      <c r="B32" s="87" t="str">
        <f ca="1">'State Men''s Recap'!C59</f>
        <v>Jordan Gilmore (12)</v>
      </c>
      <c r="C32" s="79" t="str">
        <f ca="1">'State Men''s Recap'!B57</f>
        <v>Spanish Springs</v>
      </c>
      <c r="D32" s="73">
        <v>4</v>
      </c>
      <c r="E32" s="73">
        <v>3</v>
      </c>
      <c r="F32" s="38">
        <v>4</v>
      </c>
      <c r="G32" s="38">
        <v>6</v>
      </c>
      <c r="H32" s="39">
        <v>4</v>
      </c>
      <c r="I32" s="39">
        <v>6</v>
      </c>
      <c r="J32" s="39">
        <v>3</v>
      </c>
      <c r="K32" s="39">
        <v>5</v>
      </c>
      <c r="L32" s="40">
        <v>4</v>
      </c>
      <c r="M32" s="4">
        <f t="shared" si="6"/>
        <v>39</v>
      </c>
      <c r="N32" s="46">
        <v>5</v>
      </c>
      <c r="O32" s="39">
        <v>5</v>
      </c>
      <c r="P32" s="39">
        <v>1</v>
      </c>
      <c r="Q32" s="39">
        <v>4</v>
      </c>
      <c r="R32" s="39">
        <v>4</v>
      </c>
      <c r="S32" s="39">
        <v>5</v>
      </c>
      <c r="T32" s="39">
        <v>3</v>
      </c>
      <c r="U32" s="39">
        <v>4</v>
      </c>
      <c r="V32" s="40">
        <v>4</v>
      </c>
      <c r="W32" s="4">
        <f t="shared" si="7"/>
        <v>35</v>
      </c>
      <c r="X32" s="5">
        <f t="shared" si="8"/>
        <v>74</v>
      </c>
    </row>
    <row r="33" spans="1:24">
      <c r="A33" s="6" t="s">
        <v>0</v>
      </c>
      <c r="B33" s="20" t="str">
        <f ca="1">'State Men''s Recap'!C60</f>
        <v>Tommy McAlister</v>
      </c>
      <c r="C33" s="80" t="str">
        <f ca="1">'State Men''s Recap'!B57</f>
        <v>Spanish Springs</v>
      </c>
      <c r="D33" s="71">
        <v>5</v>
      </c>
      <c r="E33" s="71">
        <v>3</v>
      </c>
      <c r="F33" s="32">
        <v>4</v>
      </c>
      <c r="G33" s="32">
        <v>5</v>
      </c>
      <c r="H33" s="33">
        <v>5</v>
      </c>
      <c r="I33" s="33">
        <v>5</v>
      </c>
      <c r="J33" s="33">
        <v>4</v>
      </c>
      <c r="K33" s="33">
        <v>4</v>
      </c>
      <c r="L33" s="34">
        <v>4</v>
      </c>
      <c r="M33" s="7">
        <f t="shared" si="6"/>
        <v>39</v>
      </c>
      <c r="N33" s="44">
        <v>7</v>
      </c>
      <c r="O33" s="33">
        <v>4</v>
      </c>
      <c r="P33" s="33">
        <v>3</v>
      </c>
      <c r="Q33" s="33">
        <v>4</v>
      </c>
      <c r="R33" s="33">
        <v>5</v>
      </c>
      <c r="S33" s="33">
        <v>6</v>
      </c>
      <c r="T33" s="33">
        <v>3</v>
      </c>
      <c r="U33" s="33">
        <v>5</v>
      </c>
      <c r="V33" s="34">
        <v>5</v>
      </c>
      <c r="W33" s="7">
        <f t="shared" si="7"/>
        <v>42</v>
      </c>
      <c r="X33" s="8">
        <f t="shared" si="8"/>
        <v>81</v>
      </c>
    </row>
    <row r="34" spans="1:24">
      <c r="A34" s="6" t="s">
        <v>0</v>
      </c>
      <c r="B34" s="20" t="str">
        <f ca="1">'State Men''s Recap'!C61</f>
        <v>Cole Shirley (10)</v>
      </c>
      <c r="C34" s="80" t="str">
        <f ca="1">'State Men''s Recap'!B57</f>
        <v>Spanish Springs</v>
      </c>
      <c r="D34" s="76">
        <v>4</v>
      </c>
      <c r="E34" s="71">
        <v>4</v>
      </c>
      <c r="F34" s="32">
        <v>5</v>
      </c>
      <c r="G34" s="32">
        <v>7</v>
      </c>
      <c r="H34" s="33">
        <v>5</v>
      </c>
      <c r="I34" s="33">
        <v>6</v>
      </c>
      <c r="J34" s="33">
        <v>3</v>
      </c>
      <c r="K34" s="33">
        <v>5</v>
      </c>
      <c r="L34" s="34">
        <v>8</v>
      </c>
      <c r="M34" s="7">
        <f t="shared" si="6"/>
        <v>47</v>
      </c>
      <c r="N34" s="44">
        <v>6</v>
      </c>
      <c r="O34" s="33">
        <v>5</v>
      </c>
      <c r="P34" s="33">
        <v>4</v>
      </c>
      <c r="Q34" s="33">
        <v>5</v>
      </c>
      <c r="R34" s="33">
        <v>7</v>
      </c>
      <c r="S34" s="33">
        <v>6</v>
      </c>
      <c r="T34" s="33">
        <v>4</v>
      </c>
      <c r="U34" s="33">
        <v>5</v>
      </c>
      <c r="V34" s="34">
        <v>11</v>
      </c>
      <c r="W34" s="7">
        <f t="shared" si="7"/>
        <v>53</v>
      </c>
      <c r="X34" s="8">
        <f t="shared" si="8"/>
        <v>100</v>
      </c>
    </row>
    <row r="35" spans="1:24">
      <c r="A35" s="6" t="s">
        <v>0</v>
      </c>
      <c r="B35" s="20" t="str">
        <f ca="1">'State Men''s Recap'!C62</f>
        <v>Owen Bartlett (9)</v>
      </c>
      <c r="C35" s="80" t="str">
        <f ca="1">'State Men''s Recap'!B57</f>
        <v>Spanish Springs</v>
      </c>
      <c r="D35" s="71">
        <v>4</v>
      </c>
      <c r="E35" s="71">
        <v>4</v>
      </c>
      <c r="F35" s="32">
        <v>5</v>
      </c>
      <c r="G35" s="32">
        <v>8</v>
      </c>
      <c r="H35" s="33">
        <v>5</v>
      </c>
      <c r="I35" s="33">
        <v>9</v>
      </c>
      <c r="J35" s="33">
        <v>5</v>
      </c>
      <c r="K35" s="33">
        <v>10</v>
      </c>
      <c r="L35" s="34">
        <v>7</v>
      </c>
      <c r="M35" s="7">
        <f t="shared" si="6"/>
        <v>57</v>
      </c>
      <c r="N35" s="44">
        <v>7</v>
      </c>
      <c r="O35" s="33">
        <v>6</v>
      </c>
      <c r="P35" s="33">
        <v>4</v>
      </c>
      <c r="Q35" s="33">
        <v>6</v>
      </c>
      <c r="R35" s="33">
        <v>7</v>
      </c>
      <c r="S35" s="33">
        <v>6</v>
      </c>
      <c r="T35" s="33">
        <v>4</v>
      </c>
      <c r="U35" s="33">
        <v>5</v>
      </c>
      <c r="V35" s="34">
        <v>5</v>
      </c>
      <c r="W35" s="7">
        <f t="shared" si="7"/>
        <v>50</v>
      </c>
      <c r="X35" s="8">
        <f t="shared" si="8"/>
        <v>107</v>
      </c>
    </row>
    <row r="36" spans="1:24">
      <c r="A36" s="6" t="s">
        <v>0</v>
      </c>
      <c r="B36" s="20" t="str">
        <f ca="1">'State Men''s Recap'!C63</f>
        <v>Matt Beebe (12)</v>
      </c>
      <c r="C36" s="80" t="str">
        <f ca="1">'State Men''s Recap'!B57</f>
        <v>Spanish Springs</v>
      </c>
      <c r="D36" s="71">
        <v>7</v>
      </c>
      <c r="E36" s="71">
        <v>5</v>
      </c>
      <c r="F36" s="32">
        <v>5</v>
      </c>
      <c r="G36" s="32">
        <v>5</v>
      </c>
      <c r="H36" s="33">
        <v>6</v>
      </c>
      <c r="I36" s="33">
        <v>6</v>
      </c>
      <c r="J36" s="33">
        <v>4</v>
      </c>
      <c r="K36" s="33">
        <v>4</v>
      </c>
      <c r="L36" s="34">
        <v>6</v>
      </c>
      <c r="M36" s="7">
        <f t="shared" si="6"/>
        <v>48</v>
      </c>
      <c r="N36" s="44">
        <v>7</v>
      </c>
      <c r="O36" s="33">
        <v>5</v>
      </c>
      <c r="P36" s="33">
        <v>3</v>
      </c>
      <c r="Q36" s="33">
        <v>5</v>
      </c>
      <c r="R36" s="33">
        <v>6</v>
      </c>
      <c r="S36" s="33">
        <v>6</v>
      </c>
      <c r="T36" s="33">
        <v>6</v>
      </c>
      <c r="U36" s="33">
        <v>6</v>
      </c>
      <c r="V36" s="34">
        <v>4</v>
      </c>
      <c r="W36" s="7">
        <f t="shared" si="7"/>
        <v>48</v>
      </c>
      <c r="X36" s="8">
        <f t="shared" si="8"/>
        <v>96</v>
      </c>
    </row>
    <row r="37" spans="1:24" ht="13.5" thickBot="1">
      <c r="A37" s="9" t="s">
        <v>0</v>
      </c>
      <c r="B37" s="88" t="str">
        <f ca="1">'State Men''s Recap'!C64</f>
        <v>Matt Perera (9)</v>
      </c>
      <c r="C37" s="83" t="str">
        <f ca="1">'State Men''s Recap'!B57</f>
        <v>Spanish Springs</v>
      </c>
      <c r="D37" s="74">
        <v>4</v>
      </c>
      <c r="E37" s="74">
        <v>6</v>
      </c>
      <c r="F37" s="41">
        <v>5</v>
      </c>
      <c r="G37" s="41">
        <v>8</v>
      </c>
      <c r="H37" s="42">
        <v>4</v>
      </c>
      <c r="I37" s="42">
        <v>5</v>
      </c>
      <c r="J37" s="42">
        <v>6</v>
      </c>
      <c r="K37" s="42">
        <v>5</v>
      </c>
      <c r="L37" s="43">
        <v>6</v>
      </c>
      <c r="M37" s="7">
        <f t="shared" si="6"/>
        <v>49</v>
      </c>
      <c r="N37" s="47">
        <v>6</v>
      </c>
      <c r="O37" s="42">
        <v>6</v>
      </c>
      <c r="P37" s="42">
        <v>5</v>
      </c>
      <c r="Q37" s="42">
        <v>4</v>
      </c>
      <c r="R37" s="42">
        <v>7</v>
      </c>
      <c r="S37" s="42">
        <v>8</v>
      </c>
      <c r="T37" s="42">
        <v>4</v>
      </c>
      <c r="U37" s="42">
        <v>5</v>
      </c>
      <c r="V37" s="43">
        <v>5</v>
      </c>
      <c r="W37" s="10">
        <f t="shared" si="7"/>
        <v>50</v>
      </c>
      <c r="X37" s="11">
        <f t="shared" si="8"/>
        <v>99</v>
      </c>
    </row>
    <row r="38" spans="1:24">
      <c r="A38" s="12" t="s">
        <v>6</v>
      </c>
      <c r="B38" s="69" t="str">
        <f ca="1">'State Men''s Recap'!C69</f>
        <v>Zane Thomas (12)</v>
      </c>
      <c r="C38" s="65" t="str">
        <f ca="1">'State Men''s Recap'!D69</f>
        <v>Arbor View</v>
      </c>
      <c r="D38" s="70">
        <v>4</v>
      </c>
      <c r="E38" s="70">
        <v>3</v>
      </c>
      <c r="F38" s="30">
        <v>4</v>
      </c>
      <c r="G38" s="30">
        <v>4</v>
      </c>
      <c r="H38" s="30">
        <v>4</v>
      </c>
      <c r="I38" s="30">
        <v>4</v>
      </c>
      <c r="J38" s="30">
        <v>3</v>
      </c>
      <c r="K38" s="30">
        <v>5</v>
      </c>
      <c r="L38" s="31">
        <v>4</v>
      </c>
      <c r="M38" s="13">
        <f t="shared" ref="M38:M48" si="9">SUM(D38:L38)</f>
        <v>35</v>
      </c>
      <c r="N38" s="29">
        <v>5</v>
      </c>
      <c r="O38" s="30">
        <v>4</v>
      </c>
      <c r="P38" s="30">
        <v>4</v>
      </c>
      <c r="Q38" s="30">
        <v>4</v>
      </c>
      <c r="R38" s="30">
        <v>4</v>
      </c>
      <c r="S38" s="30">
        <v>3</v>
      </c>
      <c r="T38" s="30">
        <v>4</v>
      </c>
      <c r="U38" s="30">
        <v>5</v>
      </c>
      <c r="V38" s="31">
        <v>4</v>
      </c>
      <c r="W38" s="13">
        <f t="shared" ref="W38:W48" si="10">SUM(N38:V38)</f>
        <v>37</v>
      </c>
      <c r="X38" s="14">
        <f t="shared" ref="X38:X48" si="11">M38+W38</f>
        <v>72</v>
      </c>
    </row>
    <row r="39" spans="1:24">
      <c r="A39" s="3" t="s">
        <v>15</v>
      </c>
      <c r="B39" s="69" t="str">
        <f ca="1">'State Men''s Recap'!C70</f>
        <v>Van Thomas (9)</v>
      </c>
      <c r="C39" s="65" t="str">
        <f ca="1">'State Men''s Recap'!D70</f>
        <v>Arbor View</v>
      </c>
      <c r="D39" s="75">
        <v>4</v>
      </c>
      <c r="E39" s="75">
        <v>4</v>
      </c>
      <c r="F39" s="39">
        <v>4</v>
      </c>
      <c r="G39" s="39">
        <v>5</v>
      </c>
      <c r="H39" s="39">
        <v>4</v>
      </c>
      <c r="I39" s="39">
        <v>5</v>
      </c>
      <c r="J39" s="39">
        <v>4</v>
      </c>
      <c r="K39" s="39">
        <v>5</v>
      </c>
      <c r="L39" s="40">
        <v>4</v>
      </c>
      <c r="M39" s="7">
        <f t="shared" si="9"/>
        <v>39</v>
      </c>
      <c r="N39" s="46">
        <v>6</v>
      </c>
      <c r="O39" s="39">
        <v>5</v>
      </c>
      <c r="P39" s="39">
        <v>3</v>
      </c>
      <c r="Q39" s="39">
        <v>5</v>
      </c>
      <c r="R39" s="39">
        <v>4</v>
      </c>
      <c r="S39" s="39">
        <v>6</v>
      </c>
      <c r="T39" s="39">
        <v>3</v>
      </c>
      <c r="U39" s="39">
        <v>4</v>
      </c>
      <c r="V39" s="40">
        <v>4</v>
      </c>
      <c r="W39" s="7">
        <f t="shared" si="10"/>
        <v>40</v>
      </c>
      <c r="X39" s="8">
        <f t="shared" si="11"/>
        <v>79</v>
      </c>
    </row>
    <row r="40" spans="1:24">
      <c r="A40" s="6" t="s">
        <v>6</v>
      </c>
      <c r="B40" s="69" t="str">
        <f ca="1">'State Men''s Recap'!C71</f>
        <v>John Wilborn (11)</v>
      </c>
      <c r="C40" s="65" t="str">
        <f ca="1">'State Men''s Recap'!D71</f>
        <v>Canyon Springs</v>
      </c>
      <c r="D40" s="76">
        <v>6</v>
      </c>
      <c r="E40" s="76">
        <v>5</v>
      </c>
      <c r="F40" s="33">
        <v>5</v>
      </c>
      <c r="G40" s="33">
        <v>6</v>
      </c>
      <c r="H40" s="33">
        <v>5</v>
      </c>
      <c r="I40" s="33">
        <v>6</v>
      </c>
      <c r="J40" s="33">
        <v>4</v>
      </c>
      <c r="K40" s="33">
        <v>5</v>
      </c>
      <c r="L40" s="34">
        <v>4</v>
      </c>
      <c r="M40" s="7">
        <f t="shared" si="9"/>
        <v>46</v>
      </c>
      <c r="N40" s="44">
        <v>5</v>
      </c>
      <c r="O40" s="33">
        <v>4</v>
      </c>
      <c r="P40" s="33">
        <v>4</v>
      </c>
      <c r="Q40" s="33">
        <v>6</v>
      </c>
      <c r="R40" s="33">
        <v>6</v>
      </c>
      <c r="S40" s="33">
        <v>5</v>
      </c>
      <c r="T40" s="33">
        <v>3</v>
      </c>
      <c r="U40" s="33">
        <v>6</v>
      </c>
      <c r="V40" s="34">
        <v>6</v>
      </c>
      <c r="W40" s="7">
        <f t="shared" si="10"/>
        <v>45</v>
      </c>
      <c r="X40" s="8">
        <f t="shared" si="11"/>
        <v>91</v>
      </c>
    </row>
    <row r="41" spans="1:24">
      <c r="A41" s="6" t="s">
        <v>6</v>
      </c>
      <c r="B41" s="69" t="str">
        <f ca="1">'State Men''s Recap'!C72</f>
        <v>Nate Brown (12)</v>
      </c>
      <c r="C41" s="65" t="str">
        <f ca="1">'State Men''s Recap'!D72</f>
        <v>Carson</v>
      </c>
      <c r="D41" s="76">
        <v>6</v>
      </c>
      <c r="E41" s="76">
        <v>4</v>
      </c>
      <c r="F41" s="33">
        <v>7</v>
      </c>
      <c r="G41" s="33">
        <v>6</v>
      </c>
      <c r="H41" s="33">
        <v>5</v>
      </c>
      <c r="I41" s="33">
        <v>7</v>
      </c>
      <c r="J41" s="33">
        <v>3</v>
      </c>
      <c r="K41" s="33">
        <v>5</v>
      </c>
      <c r="L41" s="34">
        <v>4</v>
      </c>
      <c r="M41" s="7">
        <f t="shared" si="9"/>
        <v>47</v>
      </c>
      <c r="N41" s="44">
        <v>4</v>
      </c>
      <c r="O41" s="33">
        <v>6</v>
      </c>
      <c r="P41" s="33">
        <v>3</v>
      </c>
      <c r="Q41" s="33">
        <v>4</v>
      </c>
      <c r="R41" s="33">
        <v>4</v>
      </c>
      <c r="S41" s="33">
        <v>5</v>
      </c>
      <c r="T41" s="33">
        <v>5</v>
      </c>
      <c r="U41" s="33">
        <v>5</v>
      </c>
      <c r="V41" s="34">
        <v>4</v>
      </c>
      <c r="W41" s="7">
        <f t="shared" si="10"/>
        <v>40</v>
      </c>
      <c r="X41" s="8">
        <f t="shared" si="11"/>
        <v>87</v>
      </c>
    </row>
    <row r="42" spans="1:24">
      <c r="A42" s="6" t="s">
        <v>6</v>
      </c>
      <c r="B42" s="69" t="str">
        <f ca="1">'State Men''s Recap'!C73</f>
        <v>Josh Ralph (11)</v>
      </c>
      <c r="C42" s="65" t="str">
        <f ca="1">'State Men''s Recap'!D73</f>
        <v>Damonte Ranch</v>
      </c>
      <c r="D42" s="76">
        <v>4</v>
      </c>
      <c r="E42" s="76">
        <v>3</v>
      </c>
      <c r="F42" s="33">
        <v>5</v>
      </c>
      <c r="G42" s="33">
        <v>5</v>
      </c>
      <c r="H42" s="33">
        <v>5</v>
      </c>
      <c r="I42" s="33">
        <v>5</v>
      </c>
      <c r="J42" s="33">
        <v>3</v>
      </c>
      <c r="K42" s="33">
        <v>6</v>
      </c>
      <c r="L42" s="34">
        <v>3</v>
      </c>
      <c r="M42" s="7">
        <f t="shared" si="9"/>
        <v>39</v>
      </c>
      <c r="N42" s="44">
        <v>3</v>
      </c>
      <c r="O42" s="33">
        <v>3</v>
      </c>
      <c r="P42" s="33">
        <v>4</v>
      </c>
      <c r="Q42" s="33">
        <v>6</v>
      </c>
      <c r="R42" s="33">
        <v>4</v>
      </c>
      <c r="S42" s="33">
        <v>5</v>
      </c>
      <c r="T42" s="33">
        <v>5</v>
      </c>
      <c r="U42" s="33">
        <v>3</v>
      </c>
      <c r="V42" s="34">
        <v>4</v>
      </c>
      <c r="W42" s="7">
        <f t="shared" si="10"/>
        <v>37</v>
      </c>
      <c r="X42" s="8">
        <f t="shared" si="11"/>
        <v>76</v>
      </c>
    </row>
    <row r="43" spans="1:24">
      <c r="A43" s="6" t="s">
        <v>6</v>
      </c>
      <c r="B43" s="69" t="str">
        <f ca="1">'State Men''s Recap'!C74</f>
        <v>Soungjae Baek (12)</v>
      </c>
      <c r="C43" s="65" t="str">
        <f ca="1">'State Men''s Recap'!D74</f>
        <v>Desert Oasis</v>
      </c>
      <c r="D43" s="76">
        <v>5</v>
      </c>
      <c r="E43" s="76">
        <v>4</v>
      </c>
      <c r="F43" s="33">
        <v>5</v>
      </c>
      <c r="G43" s="33">
        <v>4</v>
      </c>
      <c r="H43" s="33">
        <v>4</v>
      </c>
      <c r="I43" s="33">
        <v>5</v>
      </c>
      <c r="J43" s="33">
        <v>3</v>
      </c>
      <c r="K43" s="33">
        <v>5</v>
      </c>
      <c r="L43" s="34">
        <v>5</v>
      </c>
      <c r="M43" s="7">
        <f t="shared" si="9"/>
        <v>40</v>
      </c>
      <c r="N43" s="44">
        <v>4</v>
      </c>
      <c r="O43" s="33">
        <v>4</v>
      </c>
      <c r="P43" s="33">
        <v>3</v>
      </c>
      <c r="Q43" s="33">
        <v>4</v>
      </c>
      <c r="R43" s="33">
        <v>4</v>
      </c>
      <c r="S43" s="33">
        <v>5</v>
      </c>
      <c r="T43" s="33">
        <v>4</v>
      </c>
      <c r="U43" s="33">
        <v>4</v>
      </c>
      <c r="V43" s="34">
        <v>5</v>
      </c>
      <c r="W43" s="7">
        <f t="shared" si="10"/>
        <v>37</v>
      </c>
      <c r="X43" s="8">
        <f t="shared" si="11"/>
        <v>77</v>
      </c>
    </row>
    <row r="44" spans="1:24">
      <c r="A44" s="3" t="s">
        <v>15</v>
      </c>
      <c r="B44" s="69" t="str">
        <f ca="1">'State Men''s Recap'!C75</f>
        <v>Narayan Gill (10)</v>
      </c>
      <c r="C44" s="65" t="str">
        <f ca="1">'State Men''s Recap'!D75</f>
        <v>Galena</v>
      </c>
      <c r="D44" s="75">
        <v>6</v>
      </c>
      <c r="E44" s="75">
        <v>5</v>
      </c>
      <c r="F44" s="39">
        <v>4</v>
      </c>
      <c r="G44" s="39">
        <v>5</v>
      </c>
      <c r="H44" s="39">
        <v>7</v>
      </c>
      <c r="I44" s="39">
        <v>5</v>
      </c>
      <c r="J44" s="39">
        <v>4</v>
      </c>
      <c r="K44" s="39">
        <v>4</v>
      </c>
      <c r="L44" s="40">
        <v>5</v>
      </c>
      <c r="M44" s="7">
        <f t="shared" si="9"/>
        <v>45</v>
      </c>
      <c r="N44" s="46">
        <v>5</v>
      </c>
      <c r="O44" s="39">
        <v>5</v>
      </c>
      <c r="P44" s="39">
        <v>3</v>
      </c>
      <c r="Q44" s="39">
        <v>4</v>
      </c>
      <c r="R44" s="39">
        <v>4</v>
      </c>
      <c r="S44" s="39">
        <v>6</v>
      </c>
      <c r="T44" s="39">
        <v>3</v>
      </c>
      <c r="U44" s="39">
        <v>5</v>
      </c>
      <c r="V44" s="40">
        <v>5</v>
      </c>
      <c r="W44" s="7">
        <f t="shared" si="10"/>
        <v>40</v>
      </c>
      <c r="X44" s="8">
        <f t="shared" si="11"/>
        <v>85</v>
      </c>
    </row>
    <row r="45" spans="1:24">
      <c r="A45" s="6" t="s">
        <v>6</v>
      </c>
      <c r="B45" s="69" t="str">
        <f ca="1">'State Men''s Recap'!C76</f>
        <v>Collin Sturge (11)</v>
      </c>
      <c r="C45" s="65" t="str">
        <f ca="1">'State Men''s Recap'!D76</f>
        <v>Galena</v>
      </c>
      <c r="D45" s="76">
        <v>5</v>
      </c>
      <c r="E45" s="76">
        <v>4</v>
      </c>
      <c r="F45" s="33">
        <v>5</v>
      </c>
      <c r="G45" s="33">
        <v>6</v>
      </c>
      <c r="H45" s="33">
        <v>5</v>
      </c>
      <c r="I45" s="33">
        <v>5</v>
      </c>
      <c r="J45" s="33">
        <v>4</v>
      </c>
      <c r="K45" s="33">
        <v>5</v>
      </c>
      <c r="L45" s="34">
        <v>5</v>
      </c>
      <c r="M45" s="7">
        <f t="shared" si="9"/>
        <v>44</v>
      </c>
      <c r="N45" s="44">
        <v>3</v>
      </c>
      <c r="O45" s="33">
        <v>6</v>
      </c>
      <c r="P45" s="33">
        <v>3</v>
      </c>
      <c r="Q45" s="33">
        <v>5</v>
      </c>
      <c r="R45" s="33">
        <v>4</v>
      </c>
      <c r="S45" s="33">
        <v>5</v>
      </c>
      <c r="T45" s="33">
        <v>3</v>
      </c>
      <c r="U45" s="33">
        <v>5</v>
      </c>
      <c r="V45" s="34">
        <v>5</v>
      </c>
      <c r="W45" s="7">
        <f t="shared" si="10"/>
        <v>39</v>
      </c>
      <c r="X45" s="8">
        <f t="shared" si="11"/>
        <v>83</v>
      </c>
    </row>
    <row r="46" spans="1:24">
      <c r="A46" s="6" t="s">
        <v>6</v>
      </c>
      <c r="B46" s="69" t="str">
        <f ca="1">'State Men''s Recap'!C77</f>
        <v>Blaise McComb (11)</v>
      </c>
      <c r="C46" s="65" t="str">
        <f ca="1">'State Men''s Recap'!D77</f>
        <v>Green Valley</v>
      </c>
      <c r="D46" s="76">
        <v>4</v>
      </c>
      <c r="E46" s="76">
        <v>3</v>
      </c>
      <c r="F46" s="33">
        <v>5</v>
      </c>
      <c r="G46" s="33">
        <v>4</v>
      </c>
      <c r="H46" s="33">
        <v>4</v>
      </c>
      <c r="I46" s="33">
        <v>5</v>
      </c>
      <c r="J46" s="33">
        <v>4</v>
      </c>
      <c r="K46" s="33">
        <v>4</v>
      </c>
      <c r="L46" s="34">
        <v>3</v>
      </c>
      <c r="M46" s="7">
        <f t="shared" si="9"/>
        <v>36</v>
      </c>
      <c r="N46" s="44">
        <v>4</v>
      </c>
      <c r="O46" s="33">
        <v>4</v>
      </c>
      <c r="P46" s="33">
        <v>3</v>
      </c>
      <c r="Q46" s="33">
        <v>4</v>
      </c>
      <c r="R46" s="33">
        <v>3</v>
      </c>
      <c r="S46" s="33">
        <v>5</v>
      </c>
      <c r="T46" s="33">
        <v>3</v>
      </c>
      <c r="U46" s="33">
        <v>4</v>
      </c>
      <c r="V46" s="34">
        <v>5</v>
      </c>
      <c r="W46" s="7">
        <f t="shared" si="10"/>
        <v>35</v>
      </c>
      <c r="X46" s="8">
        <f t="shared" si="11"/>
        <v>71</v>
      </c>
    </row>
    <row r="47" spans="1:24">
      <c r="A47" s="6" t="s">
        <v>6</v>
      </c>
      <c r="B47" s="69" t="str">
        <f ca="1">'State Men''s Recap'!C78</f>
        <v>Hayden Cottle (12)</v>
      </c>
      <c r="C47" s="65" t="str">
        <f ca="1">'State Men''s Recap'!D78</f>
        <v>Green Valley</v>
      </c>
      <c r="D47" s="76">
        <v>4</v>
      </c>
      <c r="E47" s="76">
        <v>3</v>
      </c>
      <c r="F47" s="33">
        <v>5</v>
      </c>
      <c r="G47" s="33">
        <v>6</v>
      </c>
      <c r="H47" s="33">
        <v>4</v>
      </c>
      <c r="I47" s="33">
        <v>5</v>
      </c>
      <c r="J47" s="33">
        <v>3</v>
      </c>
      <c r="K47" s="33">
        <v>6</v>
      </c>
      <c r="L47" s="34">
        <v>4</v>
      </c>
      <c r="M47" s="7">
        <f t="shared" si="9"/>
        <v>40</v>
      </c>
      <c r="N47" s="44">
        <v>5</v>
      </c>
      <c r="O47" s="33">
        <v>5</v>
      </c>
      <c r="P47" s="33">
        <v>2</v>
      </c>
      <c r="Q47" s="33">
        <v>4</v>
      </c>
      <c r="R47" s="33">
        <v>4</v>
      </c>
      <c r="S47" s="33">
        <v>5</v>
      </c>
      <c r="T47" s="33">
        <v>3</v>
      </c>
      <c r="U47" s="33">
        <v>4</v>
      </c>
      <c r="V47" s="34">
        <v>6</v>
      </c>
      <c r="W47" s="7">
        <f t="shared" si="10"/>
        <v>38</v>
      </c>
      <c r="X47" s="8">
        <f t="shared" si="11"/>
        <v>78</v>
      </c>
    </row>
    <row r="48" spans="1:24">
      <c r="A48" s="6" t="s">
        <v>6</v>
      </c>
      <c r="B48" s="69" t="str">
        <f ca="1">'State Men''s Recap'!C79</f>
        <v>Grayson Savio (10)</v>
      </c>
      <c r="C48" s="65" t="str">
        <f ca="1">'State Men''s Recap'!D79</f>
        <v>Green Valley</v>
      </c>
      <c r="D48" s="76">
        <v>5</v>
      </c>
      <c r="E48" s="76">
        <v>3</v>
      </c>
      <c r="F48" s="33">
        <v>6</v>
      </c>
      <c r="G48" s="33">
        <v>5</v>
      </c>
      <c r="H48" s="33">
        <v>4</v>
      </c>
      <c r="I48" s="33">
        <v>5</v>
      </c>
      <c r="J48" s="33">
        <v>3</v>
      </c>
      <c r="K48" s="33">
        <v>4</v>
      </c>
      <c r="L48" s="34">
        <v>5</v>
      </c>
      <c r="M48" s="7">
        <f t="shared" si="9"/>
        <v>40</v>
      </c>
      <c r="N48" s="44">
        <v>4</v>
      </c>
      <c r="O48" s="33">
        <v>5</v>
      </c>
      <c r="P48" s="33">
        <v>4</v>
      </c>
      <c r="Q48" s="33">
        <v>8</v>
      </c>
      <c r="R48" s="33">
        <v>6</v>
      </c>
      <c r="S48" s="33">
        <v>5</v>
      </c>
      <c r="T48" s="33">
        <v>5</v>
      </c>
      <c r="U48" s="33">
        <v>4</v>
      </c>
      <c r="V48" s="34">
        <v>4</v>
      </c>
      <c r="W48" s="7">
        <f t="shared" si="10"/>
        <v>45</v>
      </c>
      <c r="X48" s="8">
        <f t="shared" si="11"/>
        <v>85</v>
      </c>
    </row>
    <row r="49" spans="1:24">
      <c r="A49" s="6" t="s">
        <v>6</v>
      </c>
      <c r="B49" s="69" t="str">
        <f ca="1">'State Men''s Recap'!C80</f>
        <v>Dorian Patel (11)</v>
      </c>
      <c r="C49" s="65" t="str">
        <f ca="1">'State Men''s Recap'!D80</f>
        <v>Pahrump Valley</v>
      </c>
      <c r="D49" s="76">
        <v>4</v>
      </c>
      <c r="E49" s="76">
        <v>3</v>
      </c>
      <c r="F49" s="33">
        <v>5</v>
      </c>
      <c r="G49" s="33">
        <v>6</v>
      </c>
      <c r="H49" s="33">
        <v>3</v>
      </c>
      <c r="I49" s="33">
        <v>5</v>
      </c>
      <c r="J49" s="33">
        <v>3</v>
      </c>
      <c r="K49" s="33">
        <v>5</v>
      </c>
      <c r="L49" s="34">
        <v>5</v>
      </c>
      <c r="M49" s="7">
        <f t="shared" ref="M49:M58" si="12">SUM(D49:L49)</f>
        <v>39</v>
      </c>
      <c r="N49" s="44">
        <v>5</v>
      </c>
      <c r="O49" s="33">
        <v>4</v>
      </c>
      <c r="P49" s="33">
        <v>3</v>
      </c>
      <c r="Q49" s="33">
        <v>3</v>
      </c>
      <c r="R49" s="33">
        <v>8</v>
      </c>
      <c r="S49" s="33">
        <v>6</v>
      </c>
      <c r="T49" s="33">
        <v>2</v>
      </c>
      <c r="U49" s="33">
        <v>5</v>
      </c>
      <c r="V49" s="34">
        <v>3</v>
      </c>
      <c r="W49" s="7">
        <f t="shared" ref="W49:W58" si="13">SUM(N49:V49)</f>
        <v>39</v>
      </c>
      <c r="X49" s="8">
        <f t="shared" ref="X49:X58" si="14">M49+W49</f>
        <v>78</v>
      </c>
    </row>
    <row r="50" spans="1:24">
      <c r="A50" s="6" t="s">
        <v>6</v>
      </c>
      <c r="B50" s="69" t="str">
        <f ca="1">'State Men''s Recap'!C81</f>
        <v>Sam Murray (12)</v>
      </c>
      <c r="C50" s="65" t="str">
        <f ca="1">'State Men''s Recap'!D81</f>
        <v>Reno</v>
      </c>
      <c r="D50" s="76">
        <v>5</v>
      </c>
      <c r="E50" s="76">
        <v>4</v>
      </c>
      <c r="F50" s="33">
        <v>8</v>
      </c>
      <c r="G50" s="33">
        <v>8</v>
      </c>
      <c r="H50" s="33">
        <v>4</v>
      </c>
      <c r="I50" s="33">
        <v>6</v>
      </c>
      <c r="J50" s="33">
        <v>5</v>
      </c>
      <c r="K50" s="33">
        <v>8</v>
      </c>
      <c r="L50" s="34">
        <v>4</v>
      </c>
      <c r="M50" s="7">
        <f t="shared" si="12"/>
        <v>52</v>
      </c>
      <c r="N50" s="44">
        <v>5</v>
      </c>
      <c r="O50" s="33">
        <v>4</v>
      </c>
      <c r="P50" s="33">
        <v>4</v>
      </c>
      <c r="Q50" s="33">
        <v>4</v>
      </c>
      <c r="R50" s="33">
        <v>4</v>
      </c>
      <c r="S50" s="33">
        <v>5</v>
      </c>
      <c r="T50" s="33">
        <v>3</v>
      </c>
      <c r="U50" s="33">
        <v>5</v>
      </c>
      <c r="V50" s="34">
        <v>5</v>
      </c>
      <c r="W50" s="7">
        <f t="shared" si="13"/>
        <v>39</v>
      </c>
      <c r="X50" s="8">
        <f t="shared" si="14"/>
        <v>91</v>
      </c>
    </row>
    <row r="51" spans="1:24">
      <c r="A51" s="6" t="s">
        <v>6</v>
      </c>
      <c r="B51" s="69" t="str">
        <f ca="1">'State Men''s Recap'!C82</f>
        <v>Ben Davis (10)</v>
      </c>
      <c r="C51" s="65" t="str">
        <f ca="1">'State Men''s Recap'!D82</f>
        <v>Shadow Ridge</v>
      </c>
      <c r="D51" s="76">
        <v>4</v>
      </c>
      <c r="E51" s="76">
        <v>3</v>
      </c>
      <c r="F51" s="33">
        <v>5</v>
      </c>
      <c r="G51" s="33">
        <v>6</v>
      </c>
      <c r="H51" s="33">
        <v>3</v>
      </c>
      <c r="I51" s="33">
        <v>5</v>
      </c>
      <c r="J51" s="33">
        <v>2</v>
      </c>
      <c r="K51" s="33">
        <v>4</v>
      </c>
      <c r="L51" s="34">
        <v>4</v>
      </c>
      <c r="M51" s="7">
        <f t="shared" si="12"/>
        <v>36</v>
      </c>
      <c r="N51" s="44">
        <v>4</v>
      </c>
      <c r="O51" s="33">
        <v>4</v>
      </c>
      <c r="P51" s="33">
        <v>3</v>
      </c>
      <c r="Q51" s="33">
        <v>4</v>
      </c>
      <c r="R51" s="33">
        <v>5</v>
      </c>
      <c r="S51" s="33">
        <v>5</v>
      </c>
      <c r="T51" s="33">
        <v>3</v>
      </c>
      <c r="U51" s="33">
        <v>4</v>
      </c>
      <c r="V51" s="34">
        <v>4</v>
      </c>
      <c r="W51" s="7">
        <f t="shared" si="13"/>
        <v>36</v>
      </c>
      <c r="X51" s="8">
        <f t="shared" si="14"/>
        <v>72</v>
      </c>
    </row>
    <row r="52" spans="1:24">
      <c r="A52" s="6" t="s">
        <v>6</v>
      </c>
      <c r="B52" s="69" t="str">
        <f ca="1">'State Men''s Recap'!C83</f>
        <v>Joshua Fisher (12)</v>
      </c>
      <c r="C52" s="65" t="str">
        <f ca="1">'State Men''s Recap'!D83</f>
        <v>Silverado</v>
      </c>
      <c r="D52" s="76">
        <v>4</v>
      </c>
      <c r="E52" s="76">
        <v>3</v>
      </c>
      <c r="F52" s="33">
        <v>4</v>
      </c>
      <c r="G52" s="33">
        <v>5</v>
      </c>
      <c r="H52" s="33">
        <v>4</v>
      </c>
      <c r="I52" s="33">
        <v>5</v>
      </c>
      <c r="J52" s="33">
        <v>4</v>
      </c>
      <c r="K52" s="33">
        <v>4</v>
      </c>
      <c r="L52" s="34">
        <v>4</v>
      </c>
      <c r="M52" s="7">
        <f t="shared" si="12"/>
        <v>37</v>
      </c>
      <c r="N52" s="44">
        <v>3</v>
      </c>
      <c r="O52" s="33">
        <v>4</v>
      </c>
      <c r="P52" s="33">
        <v>3</v>
      </c>
      <c r="Q52" s="33">
        <v>4</v>
      </c>
      <c r="R52" s="33">
        <v>4</v>
      </c>
      <c r="S52" s="33">
        <v>5</v>
      </c>
      <c r="T52" s="33">
        <v>4</v>
      </c>
      <c r="U52" s="33">
        <v>4</v>
      </c>
      <c r="V52" s="34">
        <v>5</v>
      </c>
      <c r="W52" s="7">
        <f t="shared" si="13"/>
        <v>36</v>
      </c>
      <c r="X52" s="8">
        <f t="shared" si="14"/>
        <v>73</v>
      </c>
    </row>
    <row r="53" spans="1:24">
      <c r="A53" s="6" t="s">
        <v>6</v>
      </c>
      <c r="B53" s="69">
        <f ca="1">'State Men''s Recap'!C84</f>
        <v>0</v>
      </c>
      <c r="C53" s="65">
        <f ca="1">'State Men''s Recap'!D84</f>
        <v>0</v>
      </c>
      <c r="D53" s="76">
        <v>500</v>
      </c>
      <c r="E53" s="76"/>
      <c r="F53" s="33"/>
      <c r="G53" s="33"/>
      <c r="H53" s="33"/>
      <c r="I53" s="33"/>
      <c r="J53" s="33"/>
      <c r="K53" s="33"/>
      <c r="L53" s="34"/>
      <c r="M53" s="7">
        <f t="shared" si="12"/>
        <v>500</v>
      </c>
      <c r="N53" s="44"/>
      <c r="O53" s="33"/>
      <c r="P53" s="33"/>
      <c r="Q53" s="33"/>
      <c r="R53" s="33"/>
      <c r="S53" s="33"/>
      <c r="T53" s="33"/>
      <c r="U53" s="33"/>
      <c r="V53" s="34"/>
      <c r="W53" s="7">
        <f t="shared" si="13"/>
        <v>0</v>
      </c>
      <c r="X53" s="8">
        <f t="shared" si="14"/>
        <v>500</v>
      </c>
    </row>
    <row r="54" spans="1:24">
      <c r="A54" s="6" t="s">
        <v>6</v>
      </c>
      <c r="B54" s="69">
        <f ca="1">'State Men''s Recap'!C85</f>
        <v>0</v>
      </c>
      <c r="C54" s="65">
        <f ca="1">'State Men''s Recap'!D85</f>
        <v>0</v>
      </c>
      <c r="D54" s="76">
        <v>500</v>
      </c>
      <c r="E54" s="76"/>
      <c r="F54" s="33"/>
      <c r="G54" s="33"/>
      <c r="H54" s="33"/>
      <c r="I54" s="33"/>
      <c r="J54" s="33"/>
      <c r="K54" s="33"/>
      <c r="L54" s="34"/>
      <c r="M54" s="7">
        <f t="shared" si="12"/>
        <v>500</v>
      </c>
      <c r="N54" s="44"/>
      <c r="O54" s="33"/>
      <c r="P54" s="33"/>
      <c r="Q54" s="33"/>
      <c r="R54" s="33"/>
      <c r="S54" s="33"/>
      <c r="T54" s="33"/>
      <c r="U54" s="33"/>
      <c r="V54" s="34"/>
      <c r="W54" s="7">
        <f t="shared" si="13"/>
        <v>0</v>
      </c>
      <c r="X54" s="8">
        <f t="shared" si="14"/>
        <v>500</v>
      </c>
    </row>
    <row r="55" spans="1:24">
      <c r="A55" s="6" t="s">
        <v>6</v>
      </c>
      <c r="B55" s="69">
        <f ca="1">'State Men''s Recap'!C86</f>
        <v>0</v>
      </c>
      <c r="C55" s="65">
        <f ca="1">'State Men''s Recap'!D86</f>
        <v>0</v>
      </c>
      <c r="D55" s="76">
        <v>500</v>
      </c>
      <c r="E55" s="76"/>
      <c r="F55" s="33"/>
      <c r="G55" s="33"/>
      <c r="H55" s="33"/>
      <c r="I55" s="33"/>
      <c r="J55" s="33"/>
      <c r="K55" s="33"/>
      <c r="L55" s="34"/>
      <c r="M55" s="7">
        <f t="shared" si="12"/>
        <v>500</v>
      </c>
      <c r="N55" s="44"/>
      <c r="O55" s="33"/>
      <c r="P55" s="33"/>
      <c r="Q55" s="33"/>
      <c r="R55" s="33"/>
      <c r="S55" s="33"/>
      <c r="T55" s="33"/>
      <c r="U55" s="33"/>
      <c r="V55" s="34"/>
      <c r="W55" s="7">
        <f t="shared" si="13"/>
        <v>0</v>
      </c>
      <c r="X55" s="8">
        <f t="shared" si="14"/>
        <v>500</v>
      </c>
    </row>
    <row r="56" spans="1:24">
      <c r="A56" s="6" t="s">
        <v>6</v>
      </c>
      <c r="B56" s="69">
        <f ca="1">'State Men''s Recap'!C87</f>
        <v>0</v>
      </c>
      <c r="C56" s="65">
        <f ca="1">'State Men''s Recap'!D87</f>
        <v>0</v>
      </c>
      <c r="D56" s="76">
        <v>500</v>
      </c>
      <c r="E56" s="76"/>
      <c r="F56" s="33"/>
      <c r="G56" s="33"/>
      <c r="H56" s="33"/>
      <c r="I56" s="33"/>
      <c r="J56" s="33"/>
      <c r="K56" s="33"/>
      <c r="L56" s="34"/>
      <c r="M56" s="7">
        <f t="shared" si="12"/>
        <v>500</v>
      </c>
      <c r="N56" s="44"/>
      <c r="O56" s="33"/>
      <c r="P56" s="33"/>
      <c r="Q56" s="33"/>
      <c r="R56" s="33"/>
      <c r="S56" s="33"/>
      <c r="T56" s="33"/>
      <c r="U56" s="33"/>
      <c r="V56" s="34"/>
      <c r="W56" s="7">
        <f t="shared" si="13"/>
        <v>0</v>
      </c>
      <c r="X56" s="8">
        <f t="shared" si="14"/>
        <v>500</v>
      </c>
    </row>
    <row r="57" spans="1:24">
      <c r="A57" s="6" t="s">
        <v>6</v>
      </c>
      <c r="B57" s="69">
        <f ca="1">'State Men''s Recap'!C88</f>
        <v>0</v>
      </c>
      <c r="C57" s="65">
        <f ca="1">'State Men''s Recap'!D88</f>
        <v>0</v>
      </c>
      <c r="D57" s="76">
        <v>500</v>
      </c>
      <c r="E57" s="76"/>
      <c r="F57" s="33"/>
      <c r="G57" s="33"/>
      <c r="H57" s="33"/>
      <c r="I57" s="33"/>
      <c r="J57" s="33"/>
      <c r="K57" s="33"/>
      <c r="L57" s="34"/>
      <c r="M57" s="7">
        <f t="shared" si="12"/>
        <v>500</v>
      </c>
      <c r="N57" s="44"/>
      <c r="O57" s="33"/>
      <c r="P57" s="33"/>
      <c r="Q57" s="33"/>
      <c r="R57" s="33"/>
      <c r="S57" s="33"/>
      <c r="T57" s="33"/>
      <c r="U57" s="33"/>
      <c r="V57" s="34"/>
      <c r="W57" s="7">
        <f t="shared" si="13"/>
        <v>0</v>
      </c>
      <c r="X57" s="8">
        <f t="shared" si="14"/>
        <v>500</v>
      </c>
    </row>
    <row r="58" spans="1:24" ht="13.5" thickBot="1">
      <c r="A58" s="6" t="s">
        <v>6</v>
      </c>
      <c r="B58" s="69">
        <f ca="1">'State Men''s Recap'!C89</f>
        <v>0</v>
      </c>
      <c r="C58" s="65">
        <f ca="1">'State Men''s Recap'!D89</f>
        <v>0</v>
      </c>
      <c r="D58" s="76">
        <v>500</v>
      </c>
      <c r="E58" s="76"/>
      <c r="F58" s="33"/>
      <c r="G58" s="33"/>
      <c r="H58" s="33"/>
      <c r="I58" s="33"/>
      <c r="J58" s="33"/>
      <c r="K58" s="33"/>
      <c r="L58" s="34"/>
      <c r="M58" s="7">
        <f t="shared" si="12"/>
        <v>500</v>
      </c>
      <c r="N58" s="44"/>
      <c r="O58" s="33"/>
      <c r="P58" s="33"/>
      <c r="Q58" s="33"/>
      <c r="R58" s="33"/>
      <c r="S58" s="33"/>
      <c r="T58" s="33"/>
      <c r="U58" s="33"/>
      <c r="V58" s="34"/>
      <c r="W58" s="7">
        <f t="shared" si="13"/>
        <v>0</v>
      </c>
      <c r="X58" s="8">
        <f t="shared" si="14"/>
        <v>500</v>
      </c>
    </row>
    <row r="59" spans="1:24" ht="13.5" thickBot="1">
      <c r="C59" s="78" t="s">
        <v>13</v>
      </c>
      <c r="D59" s="48">
        <f t="shared" ref="D59:X59" si="15">AVERAGE(D2:D58)</f>
        <v>56.701754385964911</v>
      </c>
      <c r="E59" s="48">
        <f t="shared" si="15"/>
        <v>3.8823529411764706</v>
      </c>
      <c r="F59" s="48">
        <f t="shared" si="15"/>
        <v>5.1960784313725492</v>
      </c>
      <c r="G59" s="48">
        <f t="shared" si="15"/>
        <v>5.5882352941176467</v>
      </c>
      <c r="H59" s="48">
        <f t="shared" si="15"/>
        <v>4.5098039215686274</v>
      </c>
      <c r="I59" s="48">
        <f t="shared" si="15"/>
        <v>5.4313725490196081</v>
      </c>
      <c r="J59" s="48">
        <f t="shared" si="15"/>
        <v>3.6862745098039214</v>
      </c>
      <c r="K59" s="48">
        <f t="shared" si="15"/>
        <v>4.8431372549019605</v>
      </c>
      <c r="L59" s="48">
        <f t="shared" si="15"/>
        <v>4.5490196078431371</v>
      </c>
      <c r="M59" s="49">
        <f t="shared" si="15"/>
        <v>90.421052631578945</v>
      </c>
      <c r="N59" s="48">
        <f t="shared" si="15"/>
        <v>4.5686274509803919</v>
      </c>
      <c r="O59" s="48">
        <f t="shared" si="15"/>
        <v>4.7058823529411766</v>
      </c>
      <c r="P59" s="48">
        <f t="shared" si="15"/>
        <v>3.215686274509804</v>
      </c>
      <c r="Q59" s="48">
        <f t="shared" si="15"/>
        <v>4.5686274509803919</v>
      </c>
      <c r="R59" s="48">
        <f t="shared" si="15"/>
        <v>4.8039215686274508</v>
      </c>
      <c r="S59" s="48">
        <f t="shared" si="15"/>
        <v>5.7254901960784315</v>
      </c>
      <c r="T59" s="48">
        <f t="shared" si="15"/>
        <v>3.7058823529411766</v>
      </c>
      <c r="U59" s="48">
        <f t="shared" si="15"/>
        <v>4.5882352941176467</v>
      </c>
      <c r="V59" s="48">
        <f t="shared" si="15"/>
        <v>4.5098039215686274</v>
      </c>
      <c r="W59" s="49">
        <f t="shared" si="15"/>
        <v>36.140350877192979</v>
      </c>
      <c r="X59" s="50">
        <f t="shared" si="15"/>
        <v>126.56140350877193</v>
      </c>
    </row>
    <row r="60" spans="1:24" ht="13.5" thickBot="1">
      <c r="C60" s="57" t="s">
        <v>12</v>
      </c>
      <c r="D60" s="58">
        <v>4</v>
      </c>
      <c r="E60" s="59">
        <v>4</v>
      </c>
      <c r="F60" s="59">
        <v>5</v>
      </c>
      <c r="G60" s="59">
        <v>3</v>
      </c>
      <c r="H60" s="59">
        <v>4</v>
      </c>
      <c r="I60" s="59">
        <v>3</v>
      </c>
      <c r="J60" s="59">
        <v>4</v>
      </c>
      <c r="K60" s="59">
        <v>5</v>
      </c>
      <c r="L60" s="60">
        <v>4</v>
      </c>
      <c r="M60" s="61">
        <f>SUM(D60:L60)</f>
        <v>36</v>
      </c>
      <c r="N60" s="58">
        <v>4</v>
      </c>
      <c r="O60" s="59">
        <v>5</v>
      </c>
      <c r="P60" s="59">
        <v>4</v>
      </c>
      <c r="Q60" s="59">
        <v>3</v>
      </c>
      <c r="R60" s="59">
        <v>4</v>
      </c>
      <c r="S60" s="59">
        <v>4</v>
      </c>
      <c r="T60" s="59">
        <v>3</v>
      </c>
      <c r="U60" s="59">
        <v>5</v>
      </c>
      <c r="V60" s="60">
        <v>4</v>
      </c>
      <c r="W60" s="61">
        <f>SUM(N60:V60)</f>
        <v>36</v>
      </c>
      <c r="X60" s="62">
        <f>M60+W60</f>
        <v>72</v>
      </c>
    </row>
    <row r="61" spans="1:24" ht="13.5" thickBot="1">
      <c r="C61" s="51" t="s">
        <v>14</v>
      </c>
      <c r="D61" s="52">
        <f>D59-D60</f>
        <v>52.701754385964911</v>
      </c>
      <c r="E61" s="53">
        <f t="shared" ref="E61:X61" si="16">E59-E60</f>
        <v>-0.11764705882352944</v>
      </c>
      <c r="F61" s="53">
        <f t="shared" si="16"/>
        <v>0.19607843137254921</v>
      </c>
      <c r="G61" s="53">
        <f t="shared" si="16"/>
        <v>2.5882352941176467</v>
      </c>
      <c r="H61" s="53">
        <f t="shared" si="16"/>
        <v>0.50980392156862742</v>
      </c>
      <c r="I61" s="53">
        <f t="shared" si="16"/>
        <v>2.4313725490196081</v>
      </c>
      <c r="J61" s="53">
        <f t="shared" si="16"/>
        <v>-0.31372549019607865</v>
      </c>
      <c r="K61" s="53">
        <f t="shared" si="16"/>
        <v>-0.15686274509803955</v>
      </c>
      <c r="L61" s="54">
        <f t="shared" si="16"/>
        <v>0.54901960784313708</v>
      </c>
      <c r="M61" s="55">
        <f t="shared" si="16"/>
        <v>54.421052631578945</v>
      </c>
      <c r="N61" s="52">
        <f t="shared" si="16"/>
        <v>0.56862745098039191</v>
      </c>
      <c r="O61" s="53">
        <f t="shared" si="16"/>
        <v>-0.29411764705882337</v>
      </c>
      <c r="P61" s="53">
        <f t="shared" si="16"/>
        <v>-0.78431372549019596</v>
      </c>
      <c r="Q61" s="53">
        <f t="shared" si="16"/>
        <v>1.5686274509803919</v>
      </c>
      <c r="R61" s="53">
        <f t="shared" si="16"/>
        <v>0.80392156862745079</v>
      </c>
      <c r="S61" s="53">
        <f t="shared" si="16"/>
        <v>1.7254901960784315</v>
      </c>
      <c r="T61" s="53">
        <f t="shared" si="16"/>
        <v>0.70588235294117663</v>
      </c>
      <c r="U61" s="53">
        <f t="shared" si="16"/>
        <v>-0.41176470588235325</v>
      </c>
      <c r="V61" s="54">
        <f t="shared" si="16"/>
        <v>0.50980392156862742</v>
      </c>
      <c r="W61" s="55">
        <f t="shared" si="16"/>
        <v>0.14035087719297934</v>
      </c>
      <c r="X61" s="56">
        <f t="shared" si="16"/>
        <v>54.561403508771932</v>
      </c>
    </row>
  </sheetData>
  <phoneticPr fontId="1" type="noConversion"/>
  <pageMargins left="0.75" right="0.75" top="0.5" bottom="0.5" header="0.5" footer="0.5"/>
  <pageSetup scale="5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61"/>
  <sheetViews>
    <sheetView topLeftCell="B4" workbookViewId="0">
      <selection activeCell="X26" sqref="X26"/>
    </sheetView>
  </sheetViews>
  <sheetFormatPr defaultRowHeight="12.75"/>
  <cols>
    <col min="1" max="1" width="6.625" style="2" customWidth="1"/>
    <col min="2" max="2" width="16.375" style="2" customWidth="1"/>
    <col min="3" max="3" width="18.625" style="2" bestFit="1" customWidth="1"/>
    <col min="4" max="12" width="4.125" style="19" customWidth="1"/>
    <col min="13" max="13" width="6.625" style="19" customWidth="1"/>
    <col min="14" max="22" width="4.125" style="19" customWidth="1"/>
    <col min="23" max="24" width="6.625" style="19" customWidth="1"/>
    <col min="25" max="16384" width="9" style="2"/>
  </cols>
  <sheetData>
    <row r="1" spans="1:24" ht="13.5" thickBot="1">
      <c r="A1" s="18"/>
      <c r="B1" s="89" t="s">
        <v>8</v>
      </c>
      <c r="C1" s="23" t="s">
        <v>23</v>
      </c>
      <c r="D1" s="25">
        <v>1</v>
      </c>
      <c r="E1" s="22">
        <v>2</v>
      </c>
      <c r="F1" s="22">
        <v>3</v>
      </c>
      <c r="G1" s="22">
        <v>4</v>
      </c>
      <c r="H1" s="21">
        <v>5</v>
      </c>
      <c r="I1" s="21">
        <v>6</v>
      </c>
      <c r="J1" s="21">
        <v>7</v>
      </c>
      <c r="K1" s="21">
        <v>8</v>
      </c>
      <c r="L1" s="26">
        <v>9</v>
      </c>
      <c r="M1" s="24" t="s">
        <v>9</v>
      </c>
      <c r="N1" s="27">
        <v>10</v>
      </c>
      <c r="O1" s="21">
        <v>11</v>
      </c>
      <c r="P1" s="21">
        <v>12</v>
      </c>
      <c r="Q1" s="21">
        <v>13</v>
      </c>
      <c r="R1" s="21">
        <v>14</v>
      </c>
      <c r="S1" s="21">
        <v>15</v>
      </c>
      <c r="T1" s="21">
        <v>16</v>
      </c>
      <c r="U1" s="21">
        <v>17</v>
      </c>
      <c r="V1" s="26">
        <v>18</v>
      </c>
      <c r="W1" s="24" t="s">
        <v>10</v>
      </c>
      <c r="X1" s="28" t="s">
        <v>11</v>
      </c>
    </row>
    <row r="2" spans="1:24">
      <c r="A2" s="12" t="s">
        <v>0</v>
      </c>
      <c r="B2" s="87" t="str">
        <f ca="1">'State Men''s Recap'!C9</f>
        <v>Frank Frisbee (10)</v>
      </c>
      <c r="C2" s="84" t="str">
        <f ca="1">'State Men''s Recap'!B7</f>
        <v>Bishop Gorman Gaels</v>
      </c>
      <c r="D2" s="70">
        <v>4</v>
      </c>
      <c r="E2" s="30">
        <v>3</v>
      </c>
      <c r="F2" s="30">
        <v>4</v>
      </c>
      <c r="G2" s="30">
        <v>5</v>
      </c>
      <c r="H2" s="30">
        <v>4</v>
      </c>
      <c r="I2" s="30">
        <v>6</v>
      </c>
      <c r="J2" s="30">
        <v>4</v>
      </c>
      <c r="K2" s="30">
        <v>5</v>
      </c>
      <c r="L2" s="31">
        <v>7</v>
      </c>
      <c r="M2" s="13">
        <f>SUM(D2:L2)</f>
        <v>42</v>
      </c>
      <c r="N2" s="29">
        <v>5</v>
      </c>
      <c r="O2" s="30">
        <v>6</v>
      </c>
      <c r="P2" s="30">
        <v>2</v>
      </c>
      <c r="Q2" s="30">
        <v>4</v>
      </c>
      <c r="R2" s="30">
        <v>9</v>
      </c>
      <c r="S2" s="30">
        <v>5</v>
      </c>
      <c r="T2" s="30">
        <v>4</v>
      </c>
      <c r="U2" s="30">
        <v>4</v>
      </c>
      <c r="V2" s="31">
        <v>3</v>
      </c>
      <c r="W2" s="13">
        <f>SUM(N2:V2)</f>
        <v>42</v>
      </c>
      <c r="X2" s="14">
        <f>M2+W2</f>
        <v>84</v>
      </c>
    </row>
    <row r="3" spans="1:24">
      <c r="A3" s="6" t="s">
        <v>0</v>
      </c>
      <c r="B3" s="20" t="str">
        <f ca="1">'State Men''s Recap'!C10</f>
        <v>Dylan Garrett (11)</v>
      </c>
      <c r="C3" s="85" t="str">
        <f ca="1">'State Men''s Recap'!B7</f>
        <v>Bishop Gorman Gaels</v>
      </c>
      <c r="D3" s="76">
        <v>4</v>
      </c>
      <c r="E3" s="32">
        <v>4</v>
      </c>
      <c r="F3" s="32">
        <v>4</v>
      </c>
      <c r="G3" s="32">
        <v>4</v>
      </c>
      <c r="H3" s="33">
        <v>4</v>
      </c>
      <c r="I3" s="33">
        <v>5</v>
      </c>
      <c r="J3" s="33">
        <v>4</v>
      </c>
      <c r="K3" s="33">
        <v>5</v>
      </c>
      <c r="L3" s="34">
        <v>4</v>
      </c>
      <c r="M3" s="7">
        <f t="shared" ref="M3:M58" si="0">SUM(D3:L3)</f>
        <v>38</v>
      </c>
      <c r="N3" s="44">
        <v>5</v>
      </c>
      <c r="O3" s="33">
        <v>4</v>
      </c>
      <c r="P3" s="33">
        <v>3</v>
      </c>
      <c r="Q3" s="33">
        <v>5</v>
      </c>
      <c r="R3" s="33">
        <v>5</v>
      </c>
      <c r="S3" s="33">
        <v>5</v>
      </c>
      <c r="T3" s="33">
        <v>4</v>
      </c>
      <c r="U3" s="33">
        <v>5</v>
      </c>
      <c r="V3" s="34">
        <v>4</v>
      </c>
      <c r="W3" s="7">
        <f t="shared" ref="W3:W58" si="1">SUM(N3:V3)</f>
        <v>40</v>
      </c>
      <c r="X3" s="8">
        <f t="shared" ref="X3:X58" si="2">M3+W3</f>
        <v>78</v>
      </c>
    </row>
    <row r="4" spans="1:24">
      <c r="A4" s="6" t="s">
        <v>0</v>
      </c>
      <c r="B4" s="20" t="str">
        <f ca="1">'State Men''s Recap'!C11</f>
        <v>Bryce McEachern (10)</v>
      </c>
      <c r="C4" s="85" t="str">
        <f ca="1">'State Men''s Recap'!B7</f>
        <v>Bishop Gorman Gaels</v>
      </c>
      <c r="D4" s="76">
        <v>5</v>
      </c>
      <c r="E4" s="32">
        <v>5</v>
      </c>
      <c r="F4" s="32">
        <v>5</v>
      </c>
      <c r="G4" s="32">
        <v>5</v>
      </c>
      <c r="H4" s="33">
        <v>4</v>
      </c>
      <c r="I4" s="33">
        <v>6</v>
      </c>
      <c r="J4" s="33">
        <v>5</v>
      </c>
      <c r="K4" s="33">
        <v>7</v>
      </c>
      <c r="L4" s="34">
        <v>5</v>
      </c>
      <c r="M4" s="7">
        <f t="shared" si="0"/>
        <v>47</v>
      </c>
      <c r="N4" s="44">
        <v>4</v>
      </c>
      <c r="O4" s="33">
        <v>5</v>
      </c>
      <c r="P4" s="33">
        <v>4</v>
      </c>
      <c r="Q4" s="33">
        <v>5</v>
      </c>
      <c r="R4" s="33">
        <v>4</v>
      </c>
      <c r="S4" s="33">
        <v>6</v>
      </c>
      <c r="T4" s="33">
        <v>4</v>
      </c>
      <c r="U4" s="33">
        <v>5</v>
      </c>
      <c r="V4" s="34">
        <v>5</v>
      </c>
      <c r="W4" s="7">
        <f t="shared" si="1"/>
        <v>42</v>
      </c>
      <c r="X4" s="8">
        <f t="shared" si="2"/>
        <v>89</v>
      </c>
    </row>
    <row r="5" spans="1:24">
      <c r="A5" s="6" t="s">
        <v>0</v>
      </c>
      <c r="B5" s="20" t="str">
        <f ca="1">'State Men''s Recap'!C12</f>
        <v>Ben Schlichting (11)</v>
      </c>
      <c r="C5" s="85" t="str">
        <f ca="1">'State Men''s Recap'!B7</f>
        <v>Bishop Gorman Gaels</v>
      </c>
      <c r="D5" s="76">
        <v>5</v>
      </c>
      <c r="E5" s="32">
        <v>3</v>
      </c>
      <c r="F5" s="32">
        <v>5</v>
      </c>
      <c r="G5" s="32">
        <v>4</v>
      </c>
      <c r="H5" s="33">
        <v>5</v>
      </c>
      <c r="I5" s="33">
        <v>6</v>
      </c>
      <c r="J5" s="33">
        <v>5</v>
      </c>
      <c r="K5" s="33">
        <v>5</v>
      </c>
      <c r="L5" s="34">
        <v>4</v>
      </c>
      <c r="M5" s="7">
        <f t="shared" si="0"/>
        <v>42</v>
      </c>
      <c r="N5" s="44">
        <v>6</v>
      </c>
      <c r="O5" s="33">
        <v>4</v>
      </c>
      <c r="P5" s="33">
        <v>3</v>
      </c>
      <c r="Q5" s="33">
        <v>5</v>
      </c>
      <c r="R5" s="33">
        <v>5</v>
      </c>
      <c r="S5" s="33">
        <v>5</v>
      </c>
      <c r="T5" s="33">
        <v>4</v>
      </c>
      <c r="U5" s="33">
        <v>4</v>
      </c>
      <c r="V5" s="34">
        <v>6</v>
      </c>
      <c r="W5" s="7">
        <f t="shared" si="1"/>
        <v>42</v>
      </c>
      <c r="X5" s="8">
        <f t="shared" si="2"/>
        <v>84</v>
      </c>
    </row>
    <row r="6" spans="1:24">
      <c r="A6" s="6" t="s">
        <v>0</v>
      </c>
      <c r="B6" s="20" t="str">
        <f ca="1">'State Men''s Recap'!C13</f>
        <v>Luke Gardner (11)</v>
      </c>
      <c r="C6" s="85" t="str">
        <f ca="1">'State Men''s Recap'!B7</f>
        <v>Bishop Gorman Gaels</v>
      </c>
      <c r="D6" s="76">
        <v>5</v>
      </c>
      <c r="E6" s="32">
        <v>5</v>
      </c>
      <c r="F6" s="32">
        <v>6</v>
      </c>
      <c r="G6" s="32">
        <v>7</v>
      </c>
      <c r="H6" s="33">
        <v>5</v>
      </c>
      <c r="I6" s="33">
        <v>6</v>
      </c>
      <c r="J6" s="33">
        <v>4</v>
      </c>
      <c r="K6" s="33">
        <v>7</v>
      </c>
      <c r="L6" s="34">
        <v>5</v>
      </c>
      <c r="M6" s="7">
        <f t="shared" si="0"/>
        <v>50</v>
      </c>
      <c r="N6" s="44">
        <v>4</v>
      </c>
      <c r="O6" s="33">
        <v>7</v>
      </c>
      <c r="P6" s="33">
        <v>3</v>
      </c>
      <c r="Q6" s="33">
        <v>7</v>
      </c>
      <c r="R6" s="33">
        <v>7</v>
      </c>
      <c r="S6" s="33">
        <v>5</v>
      </c>
      <c r="T6" s="33">
        <v>4</v>
      </c>
      <c r="U6" s="33">
        <v>7</v>
      </c>
      <c r="V6" s="34">
        <v>4</v>
      </c>
      <c r="W6" s="7">
        <f t="shared" si="1"/>
        <v>48</v>
      </c>
      <c r="X6" s="8">
        <f t="shared" si="2"/>
        <v>98</v>
      </c>
    </row>
    <row r="7" spans="1:24" ht="13.5" thickBot="1">
      <c r="A7" s="15" t="s">
        <v>0</v>
      </c>
      <c r="B7" s="88" t="str">
        <f ca="1">'State Men''s Recap'!C14</f>
        <v>Anthony Lalli (9)</v>
      </c>
      <c r="C7" s="86" t="str">
        <f ca="1">'State Men''s Recap'!B7</f>
        <v>Bishop Gorman Gaels</v>
      </c>
      <c r="D7" s="137">
        <v>5</v>
      </c>
      <c r="E7" s="35">
        <v>5</v>
      </c>
      <c r="F7" s="35">
        <v>5</v>
      </c>
      <c r="G7" s="35">
        <v>5</v>
      </c>
      <c r="H7" s="36">
        <v>5</v>
      </c>
      <c r="I7" s="36">
        <v>6</v>
      </c>
      <c r="J7" s="36">
        <v>4</v>
      </c>
      <c r="K7" s="36">
        <v>5</v>
      </c>
      <c r="L7" s="37">
        <v>5</v>
      </c>
      <c r="M7" s="7">
        <f t="shared" si="0"/>
        <v>45</v>
      </c>
      <c r="N7" s="45">
        <v>4</v>
      </c>
      <c r="O7" s="36">
        <v>6</v>
      </c>
      <c r="P7" s="36">
        <v>4</v>
      </c>
      <c r="Q7" s="36">
        <v>7</v>
      </c>
      <c r="R7" s="36">
        <v>4</v>
      </c>
      <c r="S7" s="36">
        <v>5</v>
      </c>
      <c r="T7" s="36">
        <v>4</v>
      </c>
      <c r="U7" s="36">
        <v>6</v>
      </c>
      <c r="V7" s="37">
        <v>6</v>
      </c>
      <c r="W7" s="16">
        <f t="shared" si="1"/>
        <v>46</v>
      </c>
      <c r="X7" s="17">
        <f t="shared" si="2"/>
        <v>91</v>
      </c>
    </row>
    <row r="8" spans="1:24">
      <c r="A8" s="3" t="s">
        <v>0</v>
      </c>
      <c r="B8" s="68" t="str">
        <f ca="1">'State Men''s Recap'!C19</f>
        <v>Drew McMillan (12)</v>
      </c>
      <c r="C8" s="79" t="str">
        <f ca="1">'State Men''s Recap'!B17</f>
        <v>Bishop Manogue Miners</v>
      </c>
      <c r="D8" s="75">
        <v>5</v>
      </c>
      <c r="E8" s="38">
        <v>3</v>
      </c>
      <c r="F8" s="38">
        <v>7</v>
      </c>
      <c r="G8" s="38">
        <v>5</v>
      </c>
      <c r="H8" s="39">
        <v>5</v>
      </c>
      <c r="I8" s="39">
        <v>4</v>
      </c>
      <c r="J8" s="39">
        <v>3</v>
      </c>
      <c r="K8" s="39">
        <v>5</v>
      </c>
      <c r="L8" s="40">
        <v>4</v>
      </c>
      <c r="M8" s="4">
        <f t="shared" si="0"/>
        <v>41</v>
      </c>
      <c r="N8" s="46">
        <v>6</v>
      </c>
      <c r="O8" s="39">
        <v>4</v>
      </c>
      <c r="P8" s="39">
        <v>6</v>
      </c>
      <c r="Q8" s="39">
        <v>5</v>
      </c>
      <c r="R8" s="39">
        <v>5</v>
      </c>
      <c r="S8" s="39">
        <v>4</v>
      </c>
      <c r="T8" s="39">
        <v>4</v>
      </c>
      <c r="U8" s="39">
        <v>4</v>
      </c>
      <c r="V8" s="40">
        <v>4</v>
      </c>
      <c r="W8" s="4">
        <f t="shared" si="1"/>
        <v>42</v>
      </c>
      <c r="X8" s="5">
        <f t="shared" si="2"/>
        <v>83</v>
      </c>
    </row>
    <row r="9" spans="1:24">
      <c r="A9" s="6" t="s">
        <v>0</v>
      </c>
      <c r="B9" s="66" t="str">
        <f ca="1">'State Men''s Recap'!C20</f>
        <v>Harrison Holetz (9)</v>
      </c>
      <c r="C9" s="80" t="str">
        <f ca="1">'State Men''s Recap'!B17</f>
        <v>Bishop Manogue Miners</v>
      </c>
      <c r="D9" s="76">
        <v>4</v>
      </c>
      <c r="E9" s="32">
        <v>4</v>
      </c>
      <c r="F9" s="32">
        <v>4</v>
      </c>
      <c r="G9" s="32">
        <v>4</v>
      </c>
      <c r="H9" s="33">
        <v>4</v>
      </c>
      <c r="I9" s="33">
        <v>6</v>
      </c>
      <c r="J9" s="33">
        <v>4</v>
      </c>
      <c r="K9" s="33">
        <v>6</v>
      </c>
      <c r="L9" s="34">
        <v>6</v>
      </c>
      <c r="M9" s="7">
        <f t="shared" si="0"/>
        <v>42</v>
      </c>
      <c r="N9" s="44">
        <v>6</v>
      </c>
      <c r="O9" s="33">
        <v>4</v>
      </c>
      <c r="P9" s="33">
        <v>4</v>
      </c>
      <c r="Q9" s="33">
        <v>6</v>
      </c>
      <c r="R9" s="33">
        <v>4</v>
      </c>
      <c r="S9" s="33">
        <v>7</v>
      </c>
      <c r="T9" s="33">
        <v>5</v>
      </c>
      <c r="U9" s="33">
        <v>4</v>
      </c>
      <c r="V9" s="34">
        <v>4</v>
      </c>
      <c r="W9" s="7">
        <f t="shared" si="1"/>
        <v>44</v>
      </c>
      <c r="X9" s="8">
        <f t="shared" si="2"/>
        <v>86</v>
      </c>
    </row>
    <row r="10" spans="1:24">
      <c r="A10" s="6" t="s">
        <v>0</v>
      </c>
      <c r="B10" s="66" t="str">
        <f ca="1">'State Men''s Recap'!C21</f>
        <v>Stephen Osborne (9)</v>
      </c>
      <c r="C10" s="80" t="str">
        <f ca="1">'State Men''s Recap'!B17</f>
        <v>Bishop Manogue Miners</v>
      </c>
      <c r="D10" s="76">
        <v>5</v>
      </c>
      <c r="E10" s="32">
        <v>4</v>
      </c>
      <c r="F10" s="32">
        <v>6</v>
      </c>
      <c r="G10" s="32">
        <v>5</v>
      </c>
      <c r="H10" s="33">
        <v>4</v>
      </c>
      <c r="I10" s="33">
        <v>6</v>
      </c>
      <c r="J10" s="33">
        <v>3</v>
      </c>
      <c r="K10" s="33">
        <v>4</v>
      </c>
      <c r="L10" s="34">
        <v>4</v>
      </c>
      <c r="M10" s="7">
        <f t="shared" si="0"/>
        <v>41</v>
      </c>
      <c r="N10" s="44">
        <v>4</v>
      </c>
      <c r="O10" s="33">
        <v>5</v>
      </c>
      <c r="P10" s="33">
        <v>3</v>
      </c>
      <c r="Q10" s="33">
        <v>5</v>
      </c>
      <c r="R10" s="33">
        <v>5</v>
      </c>
      <c r="S10" s="33">
        <v>5</v>
      </c>
      <c r="T10" s="33">
        <v>3</v>
      </c>
      <c r="U10" s="33">
        <v>4</v>
      </c>
      <c r="V10" s="34">
        <v>4</v>
      </c>
      <c r="W10" s="7">
        <f t="shared" si="1"/>
        <v>38</v>
      </c>
      <c r="X10" s="8">
        <f t="shared" si="2"/>
        <v>79</v>
      </c>
    </row>
    <row r="11" spans="1:24">
      <c r="A11" s="6" t="s">
        <v>0</v>
      </c>
      <c r="B11" s="66" t="str">
        <f ca="1">'State Men''s Recap'!C22</f>
        <v>Nick Turner (9)</v>
      </c>
      <c r="C11" s="80" t="str">
        <f ca="1">'State Men''s Recap'!B17</f>
        <v>Bishop Manogue Miners</v>
      </c>
      <c r="D11" s="76">
        <v>5</v>
      </c>
      <c r="E11" s="32">
        <v>4</v>
      </c>
      <c r="F11" s="32">
        <v>4</v>
      </c>
      <c r="G11" s="32">
        <v>4</v>
      </c>
      <c r="H11" s="33">
        <v>6</v>
      </c>
      <c r="I11" s="33">
        <v>6</v>
      </c>
      <c r="J11" s="33">
        <v>4</v>
      </c>
      <c r="K11" s="33">
        <v>6</v>
      </c>
      <c r="L11" s="34">
        <v>6</v>
      </c>
      <c r="M11" s="7">
        <f t="shared" si="0"/>
        <v>45</v>
      </c>
      <c r="N11" s="44">
        <v>7</v>
      </c>
      <c r="O11" s="33">
        <v>5</v>
      </c>
      <c r="P11" s="33">
        <v>5</v>
      </c>
      <c r="Q11" s="33">
        <v>5</v>
      </c>
      <c r="R11" s="33">
        <v>4</v>
      </c>
      <c r="S11" s="33">
        <v>5</v>
      </c>
      <c r="T11" s="33">
        <v>4</v>
      </c>
      <c r="U11" s="33">
        <v>5</v>
      </c>
      <c r="V11" s="34">
        <v>5</v>
      </c>
      <c r="W11" s="7">
        <f t="shared" si="1"/>
        <v>45</v>
      </c>
      <c r="X11" s="8">
        <f t="shared" si="2"/>
        <v>90</v>
      </c>
    </row>
    <row r="12" spans="1:24">
      <c r="A12" s="6" t="s">
        <v>0</v>
      </c>
      <c r="B12" s="66" t="str">
        <f ca="1">'State Men''s Recap'!C23</f>
        <v>Nick Greco (12)</v>
      </c>
      <c r="C12" s="80" t="str">
        <f ca="1">'State Men''s Recap'!B17</f>
        <v>Bishop Manogue Miners</v>
      </c>
      <c r="D12" s="76">
        <v>4</v>
      </c>
      <c r="E12" s="32">
        <v>6</v>
      </c>
      <c r="F12" s="32">
        <v>5</v>
      </c>
      <c r="G12" s="32">
        <v>8</v>
      </c>
      <c r="H12" s="33">
        <v>6</v>
      </c>
      <c r="I12" s="33">
        <v>6</v>
      </c>
      <c r="J12" s="33">
        <v>3</v>
      </c>
      <c r="K12" s="33">
        <v>4</v>
      </c>
      <c r="L12" s="34">
        <v>5</v>
      </c>
      <c r="M12" s="7">
        <f t="shared" si="0"/>
        <v>47</v>
      </c>
      <c r="N12" s="44">
        <v>5</v>
      </c>
      <c r="O12" s="33">
        <v>5</v>
      </c>
      <c r="P12" s="33">
        <v>4</v>
      </c>
      <c r="Q12" s="33">
        <v>4</v>
      </c>
      <c r="R12" s="33">
        <v>6</v>
      </c>
      <c r="S12" s="33">
        <v>6</v>
      </c>
      <c r="T12" s="33">
        <v>4</v>
      </c>
      <c r="U12" s="33">
        <v>6</v>
      </c>
      <c r="V12" s="34">
        <v>4</v>
      </c>
      <c r="W12" s="7">
        <f t="shared" si="1"/>
        <v>44</v>
      </c>
      <c r="X12" s="8">
        <f t="shared" si="2"/>
        <v>91</v>
      </c>
    </row>
    <row r="13" spans="1:24" ht="13.5" thickBot="1">
      <c r="A13" s="9" t="s">
        <v>0</v>
      </c>
      <c r="B13" s="67" t="str">
        <f ca="1">'State Men''s Recap'!C24</f>
        <v>Hayden White (9)</v>
      </c>
      <c r="C13" s="83" t="str">
        <f ca="1">'State Men''s Recap'!B17</f>
        <v>Bishop Manogue Miners</v>
      </c>
      <c r="D13" s="77">
        <v>6</v>
      </c>
      <c r="E13" s="41">
        <v>5</v>
      </c>
      <c r="F13" s="41">
        <v>11</v>
      </c>
      <c r="G13" s="41">
        <v>8</v>
      </c>
      <c r="H13" s="42">
        <v>5</v>
      </c>
      <c r="I13" s="42">
        <v>7</v>
      </c>
      <c r="J13" s="42">
        <v>4</v>
      </c>
      <c r="K13" s="42">
        <v>5</v>
      </c>
      <c r="L13" s="43">
        <v>5</v>
      </c>
      <c r="M13" s="7">
        <f t="shared" si="0"/>
        <v>56</v>
      </c>
      <c r="N13" s="47">
        <v>6</v>
      </c>
      <c r="O13" s="42">
        <v>8</v>
      </c>
      <c r="P13" s="42">
        <v>4</v>
      </c>
      <c r="Q13" s="42">
        <v>8</v>
      </c>
      <c r="R13" s="42">
        <v>5</v>
      </c>
      <c r="S13" s="42">
        <v>7</v>
      </c>
      <c r="T13" s="42">
        <v>5</v>
      </c>
      <c r="U13" s="42">
        <v>5</v>
      </c>
      <c r="V13" s="43">
        <v>4</v>
      </c>
      <c r="W13" s="10">
        <f t="shared" si="1"/>
        <v>52</v>
      </c>
      <c r="X13" s="11">
        <f t="shared" si="2"/>
        <v>108</v>
      </c>
    </row>
    <row r="14" spans="1:24">
      <c r="A14" s="12" t="s">
        <v>0</v>
      </c>
      <c r="B14" s="68" t="str">
        <f ca="1">'State Men''s Recap'!C29</f>
        <v>AJ McInerney (12)</v>
      </c>
      <c r="C14" s="82" t="str">
        <f ca="1">'State Men''s Recap'!B27</f>
        <v>Coronado Cougars</v>
      </c>
      <c r="D14" s="70">
        <v>3</v>
      </c>
      <c r="E14" s="30">
        <v>3</v>
      </c>
      <c r="F14" s="30">
        <v>4</v>
      </c>
      <c r="G14" s="30">
        <v>5</v>
      </c>
      <c r="H14" s="30">
        <v>4</v>
      </c>
      <c r="I14" s="30">
        <v>4</v>
      </c>
      <c r="J14" s="30">
        <v>5</v>
      </c>
      <c r="K14" s="30">
        <v>3</v>
      </c>
      <c r="L14" s="31">
        <v>5</v>
      </c>
      <c r="M14" s="13">
        <f>SUM(D14:L14)</f>
        <v>36</v>
      </c>
      <c r="N14" s="29">
        <v>4</v>
      </c>
      <c r="O14" s="30">
        <v>5</v>
      </c>
      <c r="P14" s="30">
        <v>4</v>
      </c>
      <c r="Q14" s="30">
        <v>4</v>
      </c>
      <c r="R14" s="30">
        <v>4</v>
      </c>
      <c r="S14" s="30">
        <v>3</v>
      </c>
      <c r="T14" s="30">
        <v>3</v>
      </c>
      <c r="U14" s="30">
        <v>4</v>
      </c>
      <c r="V14" s="31">
        <v>4</v>
      </c>
      <c r="W14" s="13">
        <f>SUM(N14:V14)</f>
        <v>35</v>
      </c>
      <c r="X14" s="14">
        <f>M14+W14</f>
        <v>71</v>
      </c>
    </row>
    <row r="15" spans="1:24">
      <c r="A15" s="6" t="s">
        <v>0</v>
      </c>
      <c r="B15" s="68" t="str">
        <f ca="1">'State Men''s Recap'!C30</f>
        <v>Kenden Slattery (12)</v>
      </c>
      <c r="C15" s="80" t="str">
        <f ca="1">'State Men''s Recap'!B27</f>
        <v>Coronado Cougars</v>
      </c>
      <c r="D15" s="76">
        <v>4</v>
      </c>
      <c r="E15" s="32">
        <v>4</v>
      </c>
      <c r="F15" s="32">
        <v>3</v>
      </c>
      <c r="G15" s="32">
        <v>5</v>
      </c>
      <c r="H15" s="33">
        <v>5</v>
      </c>
      <c r="I15" s="33">
        <v>5</v>
      </c>
      <c r="J15" s="33">
        <v>5</v>
      </c>
      <c r="K15" s="33">
        <v>5</v>
      </c>
      <c r="L15" s="34">
        <v>4</v>
      </c>
      <c r="M15" s="7">
        <f t="shared" ref="M15:M25" si="3">SUM(D15:L15)</f>
        <v>40</v>
      </c>
      <c r="N15" s="44">
        <v>4</v>
      </c>
      <c r="O15" s="33">
        <v>6</v>
      </c>
      <c r="P15" s="33">
        <v>2</v>
      </c>
      <c r="Q15" s="33">
        <v>5</v>
      </c>
      <c r="R15" s="33">
        <v>4</v>
      </c>
      <c r="S15" s="33">
        <v>7</v>
      </c>
      <c r="T15" s="33">
        <v>4</v>
      </c>
      <c r="U15" s="33">
        <v>4</v>
      </c>
      <c r="V15" s="34">
        <v>5</v>
      </c>
      <c r="W15" s="7">
        <f t="shared" ref="W15:W25" si="4">SUM(N15:V15)</f>
        <v>41</v>
      </c>
      <c r="X15" s="8">
        <f t="shared" ref="X15:X25" si="5">M15+W15</f>
        <v>81</v>
      </c>
    </row>
    <row r="16" spans="1:24">
      <c r="A16" s="6" t="s">
        <v>0</v>
      </c>
      <c r="B16" s="68" t="str">
        <f ca="1">'State Men''s Recap'!C31</f>
        <v>Kabir Nabar (12)</v>
      </c>
      <c r="C16" s="80" t="str">
        <f ca="1">'State Men''s Recap'!B27</f>
        <v>Coronado Cougars</v>
      </c>
      <c r="D16" s="76">
        <v>4</v>
      </c>
      <c r="E16" s="32">
        <v>4</v>
      </c>
      <c r="F16" s="32">
        <v>5</v>
      </c>
      <c r="G16" s="32">
        <v>5</v>
      </c>
      <c r="H16" s="33">
        <v>4</v>
      </c>
      <c r="I16" s="33">
        <v>6</v>
      </c>
      <c r="J16" s="33">
        <v>3</v>
      </c>
      <c r="K16" s="33">
        <v>5</v>
      </c>
      <c r="L16" s="34">
        <v>5</v>
      </c>
      <c r="M16" s="7">
        <f t="shared" si="3"/>
        <v>41</v>
      </c>
      <c r="N16" s="44">
        <v>5</v>
      </c>
      <c r="O16" s="33">
        <v>5</v>
      </c>
      <c r="P16" s="33">
        <v>3</v>
      </c>
      <c r="Q16" s="33">
        <v>6</v>
      </c>
      <c r="R16" s="33">
        <v>4</v>
      </c>
      <c r="S16" s="33">
        <v>6</v>
      </c>
      <c r="T16" s="33">
        <v>4</v>
      </c>
      <c r="U16" s="33">
        <v>4</v>
      </c>
      <c r="V16" s="34">
        <v>5</v>
      </c>
      <c r="W16" s="7">
        <f t="shared" si="4"/>
        <v>42</v>
      </c>
      <c r="X16" s="8">
        <f t="shared" si="5"/>
        <v>83</v>
      </c>
    </row>
    <row r="17" spans="1:24">
      <c r="A17" s="6" t="s">
        <v>0</v>
      </c>
      <c r="B17" s="68" t="str">
        <f ca="1">'State Men''s Recap'!C32</f>
        <v>Matt Welch (11)</v>
      </c>
      <c r="C17" s="80" t="str">
        <f ca="1">'State Men''s Recap'!B27</f>
        <v>Coronado Cougars</v>
      </c>
      <c r="D17" s="76">
        <v>5</v>
      </c>
      <c r="E17" s="32">
        <v>5</v>
      </c>
      <c r="F17" s="32">
        <v>5</v>
      </c>
      <c r="G17" s="32">
        <v>4</v>
      </c>
      <c r="H17" s="33">
        <v>4</v>
      </c>
      <c r="I17" s="33">
        <v>6</v>
      </c>
      <c r="J17" s="33">
        <v>3</v>
      </c>
      <c r="K17" s="33">
        <v>5</v>
      </c>
      <c r="L17" s="34">
        <v>4</v>
      </c>
      <c r="M17" s="7">
        <f t="shared" si="3"/>
        <v>41</v>
      </c>
      <c r="N17" s="44">
        <v>4</v>
      </c>
      <c r="O17" s="33">
        <v>5</v>
      </c>
      <c r="P17" s="33">
        <v>3</v>
      </c>
      <c r="Q17" s="33">
        <v>6</v>
      </c>
      <c r="R17" s="33">
        <v>4</v>
      </c>
      <c r="S17" s="33">
        <v>4</v>
      </c>
      <c r="T17" s="33">
        <v>4</v>
      </c>
      <c r="U17" s="33">
        <v>4</v>
      </c>
      <c r="V17" s="34">
        <v>4</v>
      </c>
      <c r="W17" s="7">
        <f t="shared" si="4"/>
        <v>38</v>
      </c>
      <c r="X17" s="8">
        <f t="shared" si="5"/>
        <v>79</v>
      </c>
    </row>
    <row r="18" spans="1:24">
      <c r="A18" s="6" t="s">
        <v>0</v>
      </c>
      <c r="B18" s="68" t="str">
        <f ca="1">'State Men''s Recap'!C33</f>
        <v>Bradley Keyer (10)</v>
      </c>
      <c r="C18" s="80" t="str">
        <f ca="1">'State Men''s Recap'!B27</f>
        <v>Coronado Cougars</v>
      </c>
      <c r="D18" s="76">
        <v>4</v>
      </c>
      <c r="E18" s="32">
        <v>4</v>
      </c>
      <c r="F18" s="32">
        <v>4</v>
      </c>
      <c r="G18" s="32">
        <v>4</v>
      </c>
      <c r="H18" s="33">
        <v>5</v>
      </c>
      <c r="I18" s="33">
        <v>5</v>
      </c>
      <c r="J18" s="33">
        <v>4</v>
      </c>
      <c r="K18" s="33">
        <v>4</v>
      </c>
      <c r="L18" s="34">
        <v>4</v>
      </c>
      <c r="M18" s="7">
        <f t="shared" si="3"/>
        <v>38</v>
      </c>
      <c r="N18" s="44">
        <v>6</v>
      </c>
      <c r="O18" s="33">
        <v>4</v>
      </c>
      <c r="P18" s="33">
        <v>5</v>
      </c>
      <c r="Q18" s="33">
        <v>4</v>
      </c>
      <c r="R18" s="33">
        <v>4</v>
      </c>
      <c r="S18" s="33">
        <v>4</v>
      </c>
      <c r="T18" s="33">
        <v>3</v>
      </c>
      <c r="U18" s="33">
        <v>4</v>
      </c>
      <c r="V18" s="34">
        <v>5</v>
      </c>
      <c r="W18" s="7">
        <f t="shared" si="4"/>
        <v>39</v>
      </c>
      <c r="X18" s="8">
        <f t="shared" si="5"/>
        <v>77</v>
      </c>
    </row>
    <row r="19" spans="1:24" ht="13.5" thickBot="1">
      <c r="A19" s="15" t="s">
        <v>0</v>
      </c>
      <c r="B19" s="132" t="str">
        <f ca="1">'State Men''s Recap'!C34</f>
        <v>Andrew Chu (9)</v>
      </c>
      <c r="C19" s="80" t="str">
        <f ca="1">'State Men''s Recap'!B27</f>
        <v>Coronado Cougars</v>
      </c>
      <c r="D19" s="137">
        <v>4</v>
      </c>
      <c r="E19" s="35">
        <v>5</v>
      </c>
      <c r="F19" s="35">
        <v>4</v>
      </c>
      <c r="G19" s="35">
        <v>5</v>
      </c>
      <c r="H19" s="36">
        <v>6</v>
      </c>
      <c r="I19" s="36">
        <v>5</v>
      </c>
      <c r="J19" s="36">
        <v>4</v>
      </c>
      <c r="K19" s="36">
        <v>4</v>
      </c>
      <c r="L19" s="37">
        <v>5</v>
      </c>
      <c r="M19" s="16">
        <f t="shared" si="3"/>
        <v>42</v>
      </c>
      <c r="N19" s="45">
        <v>3</v>
      </c>
      <c r="O19" s="36">
        <v>5</v>
      </c>
      <c r="P19" s="36">
        <v>4</v>
      </c>
      <c r="Q19" s="36">
        <v>6</v>
      </c>
      <c r="R19" s="36">
        <v>4</v>
      </c>
      <c r="S19" s="36">
        <v>6</v>
      </c>
      <c r="T19" s="36">
        <v>4</v>
      </c>
      <c r="U19" s="36">
        <v>4</v>
      </c>
      <c r="V19" s="37">
        <v>4</v>
      </c>
      <c r="W19" s="16">
        <f t="shared" si="4"/>
        <v>40</v>
      </c>
      <c r="X19" s="17">
        <f t="shared" si="5"/>
        <v>82</v>
      </c>
    </row>
    <row r="20" spans="1:24">
      <c r="A20" s="3" t="s">
        <v>0</v>
      </c>
      <c r="B20" s="87" t="str">
        <f ca="1">'State Men''s Recap'!C39</f>
        <v>Taylor Montgomery (11)</v>
      </c>
      <c r="C20" s="84" t="str">
        <f ca="1">'State Men''s Recap'!B37</f>
        <v>Foothill Falcons</v>
      </c>
      <c r="D20" s="75">
        <v>5</v>
      </c>
      <c r="E20" s="38">
        <v>3</v>
      </c>
      <c r="F20" s="38">
        <v>4</v>
      </c>
      <c r="G20" s="38">
        <v>4</v>
      </c>
      <c r="H20" s="39">
        <v>4</v>
      </c>
      <c r="I20" s="39">
        <v>6</v>
      </c>
      <c r="J20" s="39">
        <v>4</v>
      </c>
      <c r="K20" s="39">
        <v>4</v>
      </c>
      <c r="L20" s="40">
        <v>5</v>
      </c>
      <c r="M20" s="4">
        <f t="shared" si="3"/>
        <v>39</v>
      </c>
      <c r="N20" s="46">
        <v>5</v>
      </c>
      <c r="O20" s="39">
        <v>3</v>
      </c>
      <c r="P20" s="39">
        <v>6</v>
      </c>
      <c r="Q20" s="39">
        <v>4</v>
      </c>
      <c r="R20" s="39">
        <v>5</v>
      </c>
      <c r="S20" s="39">
        <v>4</v>
      </c>
      <c r="T20" s="39">
        <v>3</v>
      </c>
      <c r="U20" s="39">
        <v>3</v>
      </c>
      <c r="V20" s="40">
        <v>4</v>
      </c>
      <c r="W20" s="4">
        <f t="shared" si="4"/>
        <v>37</v>
      </c>
      <c r="X20" s="5">
        <f t="shared" si="5"/>
        <v>76</v>
      </c>
    </row>
    <row r="21" spans="1:24">
      <c r="A21" s="6" t="s">
        <v>0</v>
      </c>
      <c r="B21" s="20" t="str">
        <f ca="1">'State Men''s Recap'!C40</f>
        <v>Robert Zoucha (12)</v>
      </c>
      <c r="C21" s="85" t="str">
        <f ca="1">'State Men''s Recap'!B37</f>
        <v>Foothill Falcons</v>
      </c>
      <c r="D21" s="76">
        <v>4</v>
      </c>
      <c r="E21" s="32">
        <v>4</v>
      </c>
      <c r="F21" s="32">
        <v>5</v>
      </c>
      <c r="G21" s="32">
        <v>6</v>
      </c>
      <c r="H21" s="33">
        <v>4</v>
      </c>
      <c r="I21" s="33">
        <v>4</v>
      </c>
      <c r="J21" s="33">
        <v>4</v>
      </c>
      <c r="K21" s="33">
        <v>5</v>
      </c>
      <c r="L21" s="34">
        <v>5</v>
      </c>
      <c r="M21" s="7">
        <f t="shared" si="3"/>
        <v>41</v>
      </c>
      <c r="N21" s="44">
        <v>4</v>
      </c>
      <c r="O21" s="33">
        <v>5</v>
      </c>
      <c r="P21" s="33">
        <v>3</v>
      </c>
      <c r="Q21" s="33">
        <v>6</v>
      </c>
      <c r="R21" s="33">
        <v>5</v>
      </c>
      <c r="S21" s="33">
        <v>6</v>
      </c>
      <c r="T21" s="33">
        <v>4</v>
      </c>
      <c r="U21" s="33">
        <v>4</v>
      </c>
      <c r="V21" s="34">
        <v>4</v>
      </c>
      <c r="W21" s="7">
        <f t="shared" si="4"/>
        <v>41</v>
      </c>
      <c r="X21" s="8">
        <f t="shared" si="5"/>
        <v>82</v>
      </c>
    </row>
    <row r="22" spans="1:24">
      <c r="A22" s="6" t="s">
        <v>0</v>
      </c>
      <c r="B22" s="20" t="str">
        <f ca="1">'State Men''s Recap'!C41</f>
        <v>Nick Pergola (12)</v>
      </c>
      <c r="C22" s="85" t="str">
        <f ca="1">'State Men''s Recap'!B37</f>
        <v>Foothill Falcons</v>
      </c>
      <c r="D22" s="76">
        <v>5</v>
      </c>
      <c r="E22" s="32">
        <v>5</v>
      </c>
      <c r="F22" s="32">
        <v>4</v>
      </c>
      <c r="G22" s="32">
        <v>5</v>
      </c>
      <c r="H22" s="33">
        <v>4</v>
      </c>
      <c r="I22" s="33">
        <v>5</v>
      </c>
      <c r="J22" s="33">
        <v>3</v>
      </c>
      <c r="K22" s="33">
        <v>7</v>
      </c>
      <c r="L22" s="34">
        <v>5</v>
      </c>
      <c r="M22" s="7">
        <f t="shared" si="3"/>
        <v>43</v>
      </c>
      <c r="N22" s="44">
        <v>4</v>
      </c>
      <c r="O22" s="33">
        <v>5</v>
      </c>
      <c r="P22" s="33">
        <v>3</v>
      </c>
      <c r="Q22" s="33">
        <v>5</v>
      </c>
      <c r="R22" s="33">
        <v>4</v>
      </c>
      <c r="S22" s="33">
        <v>6</v>
      </c>
      <c r="T22" s="33">
        <v>3</v>
      </c>
      <c r="U22" s="33">
        <v>4</v>
      </c>
      <c r="V22" s="34">
        <v>3</v>
      </c>
      <c r="W22" s="7">
        <f t="shared" si="4"/>
        <v>37</v>
      </c>
      <c r="X22" s="8">
        <f t="shared" si="5"/>
        <v>80</v>
      </c>
    </row>
    <row r="23" spans="1:24">
      <c r="A23" s="6" t="s">
        <v>0</v>
      </c>
      <c r="B23" s="20" t="str">
        <f ca="1">'State Men''s Recap'!C42</f>
        <v>Nick Rae (11)</v>
      </c>
      <c r="C23" s="85" t="str">
        <f ca="1">'State Men''s Recap'!B37</f>
        <v>Foothill Falcons</v>
      </c>
      <c r="D23" s="71">
        <v>4</v>
      </c>
      <c r="E23" s="32">
        <v>5</v>
      </c>
      <c r="F23" s="32">
        <v>4</v>
      </c>
      <c r="G23" s="32">
        <v>5</v>
      </c>
      <c r="H23" s="33">
        <v>4</v>
      </c>
      <c r="I23" s="33">
        <v>9</v>
      </c>
      <c r="J23" s="33">
        <v>3</v>
      </c>
      <c r="K23" s="33">
        <v>5</v>
      </c>
      <c r="L23" s="34">
        <v>6</v>
      </c>
      <c r="M23" s="7">
        <f t="shared" si="3"/>
        <v>45</v>
      </c>
      <c r="N23" s="44">
        <v>5</v>
      </c>
      <c r="O23" s="33">
        <v>5</v>
      </c>
      <c r="P23" s="33">
        <v>5</v>
      </c>
      <c r="Q23" s="33">
        <v>5</v>
      </c>
      <c r="R23" s="33">
        <v>5</v>
      </c>
      <c r="S23" s="33">
        <v>6</v>
      </c>
      <c r="T23" s="33">
        <v>4</v>
      </c>
      <c r="U23" s="33">
        <v>4</v>
      </c>
      <c r="V23" s="34">
        <v>4</v>
      </c>
      <c r="W23" s="7">
        <f t="shared" si="4"/>
        <v>43</v>
      </c>
      <c r="X23" s="8">
        <f t="shared" si="5"/>
        <v>88</v>
      </c>
    </row>
    <row r="24" spans="1:24">
      <c r="A24" s="6" t="s">
        <v>0</v>
      </c>
      <c r="B24" s="20" t="str">
        <f ca="1">'State Men''s Recap'!C43</f>
        <v>Nick Grinder (10)</v>
      </c>
      <c r="C24" s="85" t="str">
        <f ca="1">'State Men''s Recap'!B37</f>
        <v>Foothill Falcons</v>
      </c>
      <c r="D24" s="71">
        <v>5</v>
      </c>
      <c r="E24" s="32">
        <v>4</v>
      </c>
      <c r="F24" s="32">
        <v>4</v>
      </c>
      <c r="G24" s="32">
        <v>6</v>
      </c>
      <c r="H24" s="33">
        <v>5</v>
      </c>
      <c r="I24" s="33">
        <v>5</v>
      </c>
      <c r="J24" s="33">
        <v>3</v>
      </c>
      <c r="K24" s="33">
        <v>6</v>
      </c>
      <c r="L24" s="34">
        <v>4</v>
      </c>
      <c r="M24" s="7">
        <f t="shared" si="3"/>
        <v>42</v>
      </c>
      <c r="N24" s="44">
        <v>4</v>
      </c>
      <c r="O24" s="33">
        <v>6</v>
      </c>
      <c r="P24" s="33">
        <v>3</v>
      </c>
      <c r="Q24" s="33">
        <v>4</v>
      </c>
      <c r="R24" s="33">
        <v>7</v>
      </c>
      <c r="S24" s="33">
        <v>8</v>
      </c>
      <c r="T24" s="33">
        <v>4</v>
      </c>
      <c r="U24" s="33">
        <v>6</v>
      </c>
      <c r="V24" s="34">
        <v>4</v>
      </c>
      <c r="W24" s="7">
        <f t="shared" si="4"/>
        <v>46</v>
      </c>
      <c r="X24" s="8">
        <f t="shared" si="5"/>
        <v>88</v>
      </c>
    </row>
    <row r="25" spans="1:24" ht="13.5" thickBot="1">
      <c r="A25" s="9" t="s">
        <v>0</v>
      </c>
      <c r="B25" s="88" t="str">
        <f ca="1">'State Men''s Recap'!C44</f>
        <v>Connor Bodin (11)</v>
      </c>
      <c r="C25" s="86" t="str">
        <f ca="1">'State Men''s Recap'!B37</f>
        <v>Foothill Falcons</v>
      </c>
      <c r="D25" s="74">
        <v>5</v>
      </c>
      <c r="E25" s="41">
        <v>4</v>
      </c>
      <c r="F25" s="41">
        <v>4</v>
      </c>
      <c r="G25" s="41">
        <v>5</v>
      </c>
      <c r="H25" s="42">
        <v>5</v>
      </c>
      <c r="I25" s="42">
        <v>7</v>
      </c>
      <c r="J25" s="42">
        <v>3</v>
      </c>
      <c r="K25" s="42">
        <v>4</v>
      </c>
      <c r="L25" s="43">
        <v>6</v>
      </c>
      <c r="M25" s="7">
        <f t="shared" si="3"/>
        <v>43</v>
      </c>
      <c r="N25" s="47">
        <v>6</v>
      </c>
      <c r="O25" s="42">
        <v>4</v>
      </c>
      <c r="P25" s="42">
        <v>4</v>
      </c>
      <c r="Q25" s="42">
        <v>6</v>
      </c>
      <c r="R25" s="42">
        <v>6</v>
      </c>
      <c r="S25" s="42">
        <v>7</v>
      </c>
      <c r="T25" s="42">
        <v>4</v>
      </c>
      <c r="U25" s="42">
        <v>8</v>
      </c>
      <c r="V25" s="43">
        <v>4</v>
      </c>
      <c r="W25" s="10">
        <f t="shared" si="4"/>
        <v>49</v>
      </c>
      <c r="X25" s="11">
        <f t="shared" si="5"/>
        <v>92</v>
      </c>
    </row>
    <row r="26" spans="1:24">
      <c r="A26" s="12" t="s">
        <v>0</v>
      </c>
      <c r="B26" s="68" t="str">
        <f ca="1">'State Men''s Recap'!C49</f>
        <v>Dillon Dudley (12)</v>
      </c>
      <c r="C26" s="79" t="str">
        <f ca="1">'State Men''s Recap'!B47</f>
        <v>Palo Vede Panthers</v>
      </c>
      <c r="D26" s="174">
        <v>3</v>
      </c>
      <c r="E26" s="30">
        <v>3</v>
      </c>
      <c r="F26" s="30">
        <v>6</v>
      </c>
      <c r="G26" s="30">
        <v>5</v>
      </c>
      <c r="H26" s="30">
        <v>3</v>
      </c>
      <c r="I26" s="30">
        <v>5</v>
      </c>
      <c r="J26" s="30">
        <v>3</v>
      </c>
      <c r="K26" s="30">
        <v>4</v>
      </c>
      <c r="L26" s="31">
        <v>4</v>
      </c>
      <c r="M26" s="13">
        <f>SUM(D26:L26)</f>
        <v>36</v>
      </c>
      <c r="N26" s="29">
        <v>5</v>
      </c>
      <c r="O26" s="30">
        <v>7</v>
      </c>
      <c r="P26" s="30">
        <v>3</v>
      </c>
      <c r="Q26" s="30">
        <v>5</v>
      </c>
      <c r="R26" s="30">
        <v>5</v>
      </c>
      <c r="S26" s="30">
        <v>6</v>
      </c>
      <c r="T26" s="30">
        <v>3</v>
      </c>
      <c r="U26" s="30">
        <v>5</v>
      </c>
      <c r="V26" s="31">
        <v>5</v>
      </c>
      <c r="W26" s="13">
        <f>SUM(N26:V26)</f>
        <v>44</v>
      </c>
      <c r="X26" s="14">
        <f>M26+W26</f>
        <v>80</v>
      </c>
    </row>
    <row r="27" spans="1:24">
      <c r="A27" s="6" t="s">
        <v>0</v>
      </c>
      <c r="B27" s="68" t="str">
        <f ca="1">'State Men''s Recap'!C50</f>
        <v>Brandon Bauman (10)</v>
      </c>
      <c r="C27" s="80" t="str">
        <f ca="1">'State Men''s Recap'!B47</f>
        <v>Palo Vede Panthers</v>
      </c>
      <c r="D27" s="71">
        <v>4</v>
      </c>
      <c r="E27" s="32">
        <v>5</v>
      </c>
      <c r="F27" s="32">
        <v>5</v>
      </c>
      <c r="G27" s="32">
        <v>4</v>
      </c>
      <c r="H27" s="33">
        <v>5</v>
      </c>
      <c r="I27" s="33">
        <v>7</v>
      </c>
      <c r="J27" s="33">
        <v>5</v>
      </c>
      <c r="K27" s="33">
        <v>4</v>
      </c>
      <c r="L27" s="34">
        <v>4</v>
      </c>
      <c r="M27" s="7">
        <f t="shared" ref="M27:M37" si="6">SUM(D27:L27)</f>
        <v>43</v>
      </c>
      <c r="N27" s="44">
        <v>5</v>
      </c>
      <c r="O27" s="33">
        <v>6</v>
      </c>
      <c r="P27" s="33">
        <v>3</v>
      </c>
      <c r="Q27" s="33">
        <v>4</v>
      </c>
      <c r="R27" s="33">
        <v>4</v>
      </c>
      <c r="S27" s="33">
        <v>5</v>
      </c>
      <c r="T27" s="33">
        <v>3</v>
      </c>
      <c r="U27" s="33">
        <v>5</v>
      </c>
      <c r="V27" s="34">
        <v>3</v>
      </c>
      <c r="W27" s="7">
        <f t="shared" ref="W27:W37" si="7">SUM(N27:V27)</f>
        <v>38</v>
      </c>
      <c r="X27" s="8">
        <f t="shared" ref="X27:X37" si="8">M27+W27</f>
        <v>81</v>
      </c>
    </row>
    <row r="28" spans="1:24">
      <c r="A28" s="6" t="s">
        <v>0</v>
      </c>
      <c r="B28" s="68" t="str">
        <f ca="1">'State Men''s Recap'!C51</f>
        <v>Bradley Collet (9)</v>
      </c>
      <c r="C28" s="80" t="str">
        <f ca="1">'State Men''s Recap'!B47</f>
        <v>Palo Vede Panthers</v>
      </c>
      <c r="D28" s="71">
        <v>4</v>
      </c>
      <c r="E28" s="32">
        <v>2</v>
      </c>
      <c r="F28" s="32">
        <v>5</v>
      </c>
      <c r="G28" s="32">
        <v>5</v>
      </c>
      <c r="H28" s="33">
        <v>4</v>
      </c>
      <c r="I28" s="33">
        <v>5</v>
      </c>
      <c r="J28" s="33">
        <v>3</v>
      </c>
      <c r="K28" s="33">
        <v>7</v>
      </c>
      <c r="L28" s="34">
        <v>4</v>
      </c>
      <c r="M28" s="7">
        <f t="shared" si="6"/>
        <v>39</v>
      </c>
      <c r="N28" s="44">
        <v>5</v>
      </c>
      <c r="O28" s="33">
        <v>5</v>
      </c>
      <c r="P28" s="33">
        <v>3</v>
      </c>
      <c r="Q28" s="33">
        <v>4</v>
      </c>
      <c r="R28" s="33">
        <v>5</v>
      </c>
      <c r="S28" s="33">
        <v>5</v>
      </c>
      <c r="T28" s="33">
        <v>4</v>
      </c>
      <c r="U28" s="33">
        <v>4</v>
      </c>
      <c r="V28" s="34">
        <v>4</v>
      </c>
      <c r="W28" s="7">
        <f t="shared" si="7"/>
        <v>39</v>
      </c>
      <c r="X28" s="8">
        <f t="shared" si="8"/>
        <v>78</v>
      </c>
    </row>
    <row r="29" spans="1:24">
      <c r="A29" s="6" t="s">
        <v>0</v>
      </c>
      <c r="B29" s="68" t="str">
        <f ca="1">'State Men''s Recap'!C52</f>
        <v>Cody Kelly (12)</v>
      </c>
      <c r="C29" s="80" t="str">
        <f ca="1">'State Men''s Recap'!B47</f>
        <v>Palo Vede Panthers</v>
      </c>
      <c r="D29" s="71">
        <v>5</v>
      </c>
      <c r="E29" s="32">
        <v>3</v>
      </c>
      <c r="F29" s="32">
        <v>7</v>
      </c>
      <c r="G29" s="32">
        <v>5</v>
      </c>
      <c r="H29" s="33">
        <v>4</v>
      </c>
      <c r="I29" s="33">
        <v>4</v>
      </c>
      <c r="J29" s="33">
        <v>3</v>
      </c>
      <c r="K29" s="33">
        <v>4</v>
      </c>
      <c r="L29" s="34">
        <v>4</v>
      </c>
      <c r="M29" s="7">
        <f t="shared" si="6"/>
        <v>39</v>
      </c>
      <c r="N29" s="44">
        <v>4</v>
      </c>
      <c r="O29" s="33">
        <v>6</v>
      </c>
      <c r="P29" s="33">
        <v>3</v>
      </c>
      <c r="Q29" s="33">
        <v>5</v>
      </c>
      <c r="R29" s="33">
        <v>4</v>
      </c>
      <c r="S29" s="33">
        <v>5</v>
      </c>
      <c r="T29" s="33">
        <v>3</v>
      </c>
      <c r="U29" s="33">
        <v>4</v>
      </c>
      <c r="V29" s="34">
        <v>4</v>
      </c>
      <c r="W29" s="7">
        <f t="shared" si="7"/>
        <v>38</v>
      </c>
      <c r="X29" s="8">
        <f t="shared" si="8"/>
        <v>77</v>
      </c>
    </row>
    <row r="30" spans="1:24">
      <c r="A30" s="6" t="s">
        <v>0</v>
      </c>
      <c r="B30" s="68" t="str">
        <f ca="1">'State Men''s Recap'!C53</f>
        <v>Andrew Garcia (10)</v>
      </c>
      <c r="C30" s="80" t="str">
        <f ca="1">'State Men''s Recap'!B47</f>
        <v>Palo Vede Panthers</v>
      </c>
      <c r="D30" s="71">
        <v>4</v>
      </c>
      <c r="E30" s="32">
        <v>5</v>
      </c>
      <c r="F30" s="32">
        <v>8</v>
      </c>
      <c r="G30" s="32">
        <v>8</v>
      </c>
      <c r="H30" s="33">
        <v>5</v>
      </c>
      <c r="I30" s="33">
        <v>5</v>
      </c>
      <c r="J30" s="33">
        <v>4</v>
      </c>
      <c r="K30" s="33">
        <v>4</v>
      </c>
      <c r="L30" s="34">
        <v>5</v>
      </c>
      <c r="M30" s="7">
        <f t="shared" si="6"/>
        <v>48</v>
      </c>
      <c r="N30" s="44">
        <v>4</v>
      </c>
      <c r="O30" s="33">
        <v>4</v>
      </c>
      <c r="P30" s="33">
        <v>5</v>
      </c>
      <c r="Q30" s="33">
        <v>5</v>
      </c>
      <c r="R30" s="33">
        <v>5</v>
      </c>
      <c r="S30" s="33">
        <v>6</v>
      </c>
      <c r="T30" s="33">
        <v>3</v>
      </c>
      <c r="U30" s="33">
        <v>5</v>
      </c>
      <c r="V30" s="34">
        <v>5</v>
      </c>
      <c r="W30" s="7">
        <f t="shared" si="7"/>
        <v>42</v>
      </c>
      <c r="X30" s="8">
        <f t="shared" si="8"/>
        <v>90</v>
      </c>
    </row>
    <row r="31" spans="1:24" ht="13.5" thickBot="1">
      <c r="A31" s="15" t="s">
        <v>0</v>
      </c>
      <c r="B31" s="68" t="str">
        <f ca="1">'State Men''s Recap'!C54</f>
        <v>Tanner Lish (9)</v>
      </c>
      <c r="C31" s="81" t="str">
        <f ca="1">'State Men''s Recap'!B47</f>
        <v>Palo Vede Panthers</v>
      </c>
      <c r="D31" s="72">
        <v>6</v>
      </c>
      <c r="E31" s="35">
        <v>5</v>
      </c>
      <c r="F31" s="35">
        <v>4</v>
      </c>
      <c r="G31" s="35">
        <v>6</v>
      </c>
      <c r="H31" s="36">
        <v>5</v>
      </c>
      <c r="I31" s="36">
        <v>6</v>
      </c>
      <c r="J31" s="36">
        <v>3</v>
      </c>
      <c r="K31" s="36">
        <v>5</v>
      </c>
      <c r="L31" s="37">
        <v>4</v>
      </c>
      <c r="M31" s="16">
        <f t="shared" si="6"/>
        <v>44</v>
      </c>
      <c r="N31" s="45">
        <v>6</v>
      </c>
      <c r="O31" s="36">
        <v>5</v>
      </c>
      <c r="P31" s="36">
        <v>6</v>
      </c>
      <c r="Q31" s="36">
        <v>6</v>
      </c>
      <c r="R31" s="36">
        <v>4</v>
      </c>
      <c r="S31" s="36">
        <v>5</v>
      </c>
      <c r="T31" s="36">
        <v>8</v>
      </c>
      <c r="U31" s="36">
        <v>7</v>
      </c>
      <c r="V31" s="37">
        <v>6</v>
      </c>
      <c r="W31" s="7">
        <f t="shared" si="7"/>
        <v>53</v>
      </c>
      <c r="X31" s="17">
        <f t="shared" si="8"/>
        <v>97</v>
      </c>
    </row>
    <row r="32" spans="1:24">
      <c r="A32" s="3" t="s">
        <v>0</v>
      </c>
      <c r="B32" s="87" t="str">
        <f ca="1">'State Men''s Recap'!C59</f>
        <v>Jordan Gilmore (12)</v>
      </c>
      <c r="C32" s="79" t="str">
        <f ca="1">'State Men''s Recap'!B57</f>
        <v>Spanish Springs</v>
      </c>
      <c r="D32" s="73">
        <v>4</v>
      </c>
      <c r="E32" s="38">
        <v>4</v>
      </c>
      <c r="F32" s="38">
        <v>4</v>
      </c>
      <c r="G32" s="38">
        <v>5</v>
      </c>
      <c r="H32" s="39">
        <v>4</v>
      </c>
      <c r="I32" s="39">
        <v>6</v>
      </c>
      <c r="J32" s="39">
        <v>5</v>
      </c>
      <c r="K32" s="39">
        <v>5</v>
      </c>
      <c r="L32" s="40">
        <v>4</v>
      </c>
      <c r="M32" s="4">
        <f t="shared" si="6"/>
        <v>41</v>
      </c>
      <c r="N32" s="46">
        <v>4</v>
      </c>
      <c r="O32" s="39">
        <v>4</v>
      </c>
      <c r="P32" s="39">
        <v>2</v>
      </c>
      <c r="Q32" s="39">
        <v>4</v>
      </c>
      <c r="R32" s="39">
        <v>4</v>
      </c>
      <c r="S32" s="39">
        <v>7</v>
      </c>
      <c r="T32" s="39">
        <v>4</v>
      </c>
      <c r="U32" s="39">
        <v>4</v>
      </c>
      <c r="V32" s="40">
        <v>5</v>
      </c>
      <c r="W32" s="4">
        <f t="shared" si="7"/>
        <v>38</v>
      </c>
      <c r="X32" s="5">
        <f t="shared" si="8"/>
        <v>79</v>
      </c>
    </row>
    <row r="33" spans="1:24">
      <c r="A33" s="6" t="s">
        <v>0</v>
      </c>
      <c r="B33" s="20" t="str">
        <f ca="1">'State Men''s Recap'!C60</f>
        <v>Tommy McAlister</v>
      </c>
      <c r="C33" s="80" t="str">
        <f ca="1">'State Men''s Recap'!B57</f>
        <v>Spanish Springs</v>
      </c>
      <c r="D33" s="71">
        <v>5</v>
      </c>
      <c r="E33" s="32">
        <v>5</v>
      </c>
      <c r="F33" s="32">
        <v>5</v>
      </c>
      <c r="G33" s="32">
        <v>7</v>
      </c>
      <c r="H33" s="33">
        <v>6</v>
      </c>
      <c r="I33" s="33">
        <v>6</v>
      </c>
      <c r="J33" s="33">
        <v>4</v>
      </c>
      <c r="K33" s="33">
        <v>5</v>
      </c>
      <c r="L33" s="34">
        <v>5</v>
      </c>
      <c r="M33" s="7">
        <f t="shared" si="6"/>
        <v>48</v>
      </c>
      <c r="N33" s="44">
        <v>6</v>
      </c>
      <c r="O33" s="33">
        <v>4</v>
      </c>
      <c r="P33" s="33">
        <v>4</v>
      </c>
      <c r="Q33" s="33">
        <v>6</v>
      </c>
      <c r="R33" s="33">
        <v>6</v>
      </c>
      <c r="S33" s="33">
        <v>4</v>
      </c>
      <c r="T33" s="33">
        <v>4</v>
      </c>
      <c r="U33" s="33">
        <v>5</v>
      </c>
      <c r="V33" s="34">
        <v>5</v>
      </c>
      <c r="W33" s="7">
        <f t="shared" si="7"/>
        <v>44</v>
      </c>
      <c r="X33" s="8">
        <f t="shared" si="8"/>
        <v>92</v>
      </c>
    </row>
    <row r="34" spans="1:24">
      <c r="A34" s="6" t="s">
        <v>0</v>
      </c>
      <c r="B34" s="20" t="str">
        <f ca="1">'State Men''s Recap'!C61</f>
        <v>Cole Shirley (10)</v>
      </c>
      <c r="C34" s="80" t="str">
        <f ca="1">'State Men''s Recap'!B57</f>
        <v>Spanish Springs</v>
      </c>
      <c r="D34" s="76">
        <v>4</v>
      </c>
      <c r="E34" s="32">
        <v>5</v>
      </c>
      <c r="F34" s="32">
        <v>5</v>
      </c>
      <c r="G34" s="32">
        <v>7</v>
      </c>
      <c r="H34" s="33">
        <v>5</v>
      </c>
      <c r="I34" s="33">
        <v>6</v>
      </c>
      <c r="J34" s="33">
        <v>4</v>
      </c>
      <c r="K34" s="33">
        <v>5</v>
      </c>
      <c r="L34" s="34">
        <v>6</v>
      </c>
      <c r="M34" s="7">
        <f t="shared" si="6"/>
        <v>47</v>
      </c>
      <c r="N34" s="44">
        <v>5</v>
      </c>
      <c r="O34" s="33">
        <v>9</v>
      </c>
      <c r="P34" s="33">
        <v>5</v>
      </c>
      <c r="Q34" s="33">
        <v>4</v>
      </c>
      <c r="R34" s="33">
        <v>5</v>
      </c>
      <c r="S34" s="33">
        <v>6</v>
      </c>
      <c r="T34" s="33">
        <v>5</v>
      </c>
      <c r="U34" s="33">
        <v>5</v>
      </c>
      <c r="V34" s="34">
        <v>6</v>
      </c>
      <c r="W34" s="7">
        <f t="shared" si="7"/>
        <v>50</v>
      </c>
      <c r="X34" s="8">
        <f t="shared" si="8"/>
        <v>97</v>
      </c>
    </row>
    <row r="35" spans="1:24">
      <c r="A35" s="6" t="s">
        <v>0</v>
      </c>
      <c r="B35" s="20" t="str">
        <f ca="1">'State Men''s Recap'!C62</f>
        <v>Owen Bartlett (9)</v>
      </c>
      <c r="C35" s="80" t="str">
        <f ca="1">'State Men''s Recap'!B57</f>
        <v>Spanish Springs</v>
      </c>
      <c r="D35" s="71">
        <v>4</v>
      </c>
      <c r="E35" s="32">
        <v>4</v>
      </c>
      <c r="F35" s="32">
        <v>5</v>
      </c>
      <c r="G35" s="32">
        <v>6</v>
      </c>
      <c r="H35" s="33">
        <v>6</v>
      </c>
      <c r="I35" s="33">
        <v>6</v>
      </c>
      <c r="J35" s="33">
        <v>3</v>
      </c>
      <c r="K35" s="33">
        <v>8</v>
      </c>
      <c r="L35" s="34">
        <v>6</v>
      </c>
      <c r="M35" s="7">
        <f t="shared" si="6"/>
        <v>48</v>
      </c>
      <c r="N35" s="44">
        <v>5</v>
      </c>
      <c r="O35" s="33">
        <v>7</v>
      </c>
      <c r="P35" s="33">
        <v>5</v>
      </c>
      <c r="Q35" s="33">
        <v>6</v>
      </c>
      <c r="R35" s="33">
        <v>8</v>
      </c>
      <c r="S35" s="33">
        <v>8</v>
      </c>
      <c r="T35" s="33">
        <v>5</v>
      </c>
      <c r="U35" s="33">
        <v>4</v>
      </c>
      <c r="V35" s="34">
        <v>6</v>
      </c>
      <c r="W35" s="7">
        <f t="shared" si="7"/>
        <v>54</v>
      </c>
      <c r="X35" s="8">
        <f t="shared" si="8"/>
        <v>102</v>
      </c>
    </row>
    <row r="36" spans="1:24">
      <c r="A36" s="6" t="s">
        <v>0</v>
      </c>
      <c r="B36" s="20" t="str">
        <f ca="1">'State Men''s Recap'!C63</f>
        <v>Matt Beebe (12)</v>
      </c>
      <c r="C36" s="80" t="str">
        <f ca="1">'State Men''s Recap'!B57</f>
        <v>Spanish Springs</v>
      </c>
      <c r="D36" s="71">
        <v>5</v>
      </c>
      <c r="E36" s="32">
        <v>4</v>
      </c>
      <c r="F36" s="32">
        <v>5</v>
      </c>
      <c r="G36" s="32">
        <v>5</v>
      </c>
      <c r="H36" s="33">
        <v>5</v>
      </c>
      <c r="I36" s="33">
        <v>6</v>
      </c>
      <c r="J36" s="33">
        <v>4</v>
      </c>
      <c r="K36" s="33">
        <v>6</v>
      </c>
      <c r="L36" s="34">
        <v>5</v>
      </c>
      <c r="M36" s="7">
        <f t="shared" si="6"/>
        <v>45</v>
      </c>
      <c r="N36" s="44">
        <v>5</v>
      </c>
      <c r="O36" s="33">
        <v>5</v>
      </c>
      <c r="P36" s="33">
        <v>3</v>
      </c>
      <c r="Q36" s="33">
        <v>8</v>
      </c>
      <c r="R36" s="33">
        <v>4</v>
      </c>
      <c r="S36" s="33">
        <v>6</v>
      </c>
      <c r="T36" s="33">
        <v>3</v>
      </c>
      <c r="U36" s="33">
        <v>5</v>
      </c>
      <c r="V36" s="34">
        <v>4</v>
      </c>
      <c r="W36" s="7">
        <f t="shared" si="7"/>
        <v>43</v>
      </c>
      <c r="X36" s="8">
        <f t="shared" si="8"/>
        <v>88</v>
      </c>
    </row>
    <row r="37" spans="1:24" ht="13.5" thickBot="1">
      <c r="A37" s="9" t="s">
        <v>0</v>
      </c>
      <c r="B37" s="88" t="str">
        <f ca="1">'State Men''s Recap'!C64</f>
        <v>Matt Perera (9)</v>
      </c>
      <c r="C37" s="83" t="str">
        <f ca="1">'State Men''s Recap'!B57</f>
        <v>Spanish Springs</v>
      </c>
      <c r="D37" s="74">
        <v>5</v>
      </c>
      <c r="E37" s="41">
        <v>3</v>
      </c>
      <c r="F37" s="41">
        <v>6</v>
      </c>
      <c r="G37" s="41">
        <v>6</v>
      </c>
      <c r="H37" s="42">
        <v>6</v>
      </c>
      <c r="I37" s="42">
        <v>6</v>
      </c>
      <c r="J37" s="42">
        <v>6</v>
      </c>
      <c r="K37" s="42">
        <v>8</v>
      </c>
      <c r="L37" s="43">
        <v>4</v>
      </c>
      <c r="M37" s="7">
        <f t="shared" si="6"/>
        <v>50</v>
      </c>
      <c r="N37" s="47">
        <v>7</v>
      </c>
      <c r="O37" s="42">
        <v>8</v>
      </c>
      <c r="P37" s="42">
        <v>4</v>
      </c>
      <c r="Q37" s="42">
        <v>7</v>
      </c>
      <c r="R37" s="42">
        <v>6</v>
      </c>
      <c r="S37" s="42">
        <v>6</v>
      </c>
      <c r="T37" s="42">
        <v>4</v>
      </c>
      <c r="U37" s="42">
        <v>4</v>
      </c>
      <c r="V37" s="43">
        <v>5</v>
      </c>
      <c r="W37" s="10">
        <f t="shared" si="7"/>
        <v>51</v>
      </c>
      <c r="X37" s="11">
        <f t="shared" si="8"/>
        <v>101</v>
      </c>
    </row>
    <row r="38" spans="1:24">
      <c r="A38" s="12" t="s">
        <v>6</v>
      </c>
      <c r="B38" s="134" t="str">
        <f ca="1">'State Men''s Recap'!C69</f>
        <v>Zane Thomas (12)</v>
      </c>
      <c r="C38" s="135" t="str">
        <f ca="1">'State Men''s Recap'!D69</f>
        <v>Arbor View</v>
      </c>
      <c r="D38" s="174">
        <v>4</v>
      </c>
      <c r="E38" s="30">
        <v>5</v>
      </c>
      <c r="F38" s="30">
        <v>5</v>
      </c>
      <c r="G38" s="30">
        <v>4</v>
      </c>
      <c r="H38" s="30">
        <v>4</v>
      </c>
      <c r="I38" s="30">
        <v>4</v>
      </c>
      <c r="J38" s="30">
        <v>3</v>
      </c>
      <c r="K38" s="30">
        <v>5</v>
      </c>
      <c r="L38" s="31">
        <v>4</v>
      </c>
      <c r="M38" s="13">
        <f t="shared" si="0"/>
        <v>38</v>
      </c>
      <c r="N38" s="29">
        <v>6</v>
      </c>
      <c r="O38" s="30">
        <v>5</v>
      </c>
      <c r="P38" s="30">
        <v>2</v>
      </c>
      <c r="Q38" s="30">
        <v>5</v>
      </c>
      <c r="R38" s="30">
        <v>3</v>
      </c>
      <c r="S38" s="30">
        <v>4</v>
      </c>
      <c r="T38" s="30">
        <v>4</v>
      </c>
      <c r="U38" s="30">
        <v>4</v>
      </c>
      <c r="V38" s="31">
        <v>4</v>
      </c>
      <c r="W38" s="13">
        <f t="shared" si="1"/>
        <v>37</v>
      </c>
      <c r="X38" s="14">
        <f t="shared" si="2"/>
        <v>75</v>
      </c>
    </row>
    <row r="39" spans="1:24">
      <c r="A39" s="3" t="s">
        <v>15</v>
      </c>
      <c r="B39" s="69" t="str">
        <f ca="1">'State Men''s Recap'!C70</f>
        <v>Van Thomas (9)</v>
      </c>
      <c r="C39" s="65" t="str">
        <f ca="1">'State Men''s Recap'!D70</f>
        <v>Arbor View</v>
      </c>
      <c r="D39" s="73">
        <v>5</v>
      </c>
      <c r="E39" s="39">
        <v>4</v>
      </c>
      <c r="F39" s="39">
        <v>4</v>
      </c>
      <c r="G39" s="39">
        <v>5</v>
      </c>
      <c r="H39" s="39">
        <v>4</v>
      </c>
      <c r="I39" s="39">
        <v>6</v>
      </c>
      <c r="J39" s="39">
        <v>5</v>
      </c>
      <c r="K39" s="39">
        <v>5</v>
      </c>
      <c r="L39" s="40">
        <v>4</v>
      </c>
      <c r="M39" s="7">
        <f t="shared" si="0"/>
        <v>42</v>
      </c>
      <c r="N39" s="46">
        <v>5</v>
      </c>
      <c r="O39" s="39">
        <v>7</v>
      </c>
      <c r="P39" s="39">
        <v>5</v>
      </c>
      <c r="Q39" s="39">
        <v>5</v>
      </c>
      <c r="R39" s="39">
        <v>6</v>
      </c>
      <c r="S39" s="39">
        <v>6</v>
      </c>
      <c r="T39" s="39">
        <v>3</v>
      </c>
      <c r="U39" s="39">
        <v>5</v>
      </c>
      <c r="V39" s="40">
        <v>4</v>
      </c>
      <c r="W39" s="7">
        <f t="shared" si="1"/>
        <v>46</v>
      </c>
      <c r="X39" s="8">
        <f t="shared" si="2"/>
        <v>88</v>
      </c>
    </row>
    <row r="40" spans="1:24">
      <c r="A40" s="6" t="s">
        <v>6</v>
      </c>
      <c r="B40" s="69" t="str">
        <f ca="1">'State Men''s Recap'!C71</f>
        <v>John Wilborn (11)</v>
      </c>
      <c r="C40" s="65" t="str">
        <f ca="1">'State Men''s Recap'!D71</f>
        <v>Canyon Springs</v>
      </c>
      <c r="D40" s="71">
        <v>5</v>
      </c>
      <c r="E40" s="33">
        <v>3</v>
      </c>
      <c r="F40" s="33">
        <v>4</v>
      </c>
      <c r="G40" s="33">
        <v>4</v>
      </c>
      <c r="H40" s="33">
        <v>4</v>
      </c>
      <c r="I40" s="33">
        <v>6</v>
      </c>
      <c r="J40" s="33">
        <v>4</v>
      </c>
      <c r="K40" s="33">
        <v>6</v>
      </c>
      <c r="L40" s="34">
        <v>4</v>
      </c>
      <c r="M40" s="7">
        <f t="shared" si="0"/>
        <v>40</v>
      </c>
      <c r="N40" s="44">
        <v>5</v>
      </c>
      <c r="O40" s="33">
        <v>5</v>
      </c>
      <c r="P40" s="33">
        <v>3</v>
      </c>
      <c r="Q40" s="33">
        <v>5</v>
      </c>
      <c r="R40" s="33">
        <v>5</v>
      </c>
      <c r="S40" s="33">
        <v>6</v>
      </c>
      <c r="T40" s="33">
        <v>4</v>
      </c>
      <c r="U40" s="33">
        <v>5</v>
      </c>
      <c r="V40" s="34">
        <v>5</v>
      </c>
      <c r="W40" s="7">
        <f t="shared" si="1"/>
        <v>43</v>
      </c>
      <c r="X40" s="8">
        <f t="shared" si="2"/>
        <v>83</v>
      </c>
    </row>
    <row r="41" spans="1:24">
      <c r="A41" s="6" t="s">
        <v>6</v>
      </c>
      <c r="B41" s="69" t="str">
        <f ca="1">'State Men''s Recap'!C72</f>
        <v>Nate Brown (12)</v>
      </c>
      <c r="C41" s="65" t="str">
        <f ca="1">'State Men''s Recap'!D72</f>
        <v>Carson</v>
      </c>
      <c r="D41" s="71">
        <v>5</v>
      </c>
      <c r="E41" s="33">
        <v>6</v>
      </c>
      <c r="F41" s="33">
        <v>5</v>
      </c>
      <c r="G41" s="33">
        <v>5</v>
      </c>
      <c r="H41" s="33">
        <v>5</v>
      </c>
      <c r="I41" s="33">
        <v>8</v>
      </c>
      <c r="J41" s="33">
        <v>3</v>
      </c>
      <c r="K41" s="33">
        <v>4</v>
      </c>
      <c r="L41" s="34">
        <v>5</v>
      </c>
      <c r="M41" s="7">
        <f t="shared" si="0"/>
        <v>46</v>
      </c>
      <c r="N41" s="44">
        <v>4</v>
      </c>
      <c r="O41" s="33">
        <v>5</v>
      </c>
      <c r="P41" s="33">
        <v>4</v>
      </c>
      <c r="Q41" s="33">
        <v>4</v>
      </c>
      <c r="R41" s="33">
        <v>6</v>
      </c>
      <c r="S41" s="33">
        <v>8</v>
      </c>
      <c r="T41" s="33">
        <v>4</v>
      </c>
      <c r="U41" s="33">
        <v>5</v>
      </c>
      <c r="V41" s="34">
        <v>3</v>
      </c>
      <c r="W41" s="7">
        <f t="shared" si="1"/>
        <v>43</v>
      </c>
      <c r="X41" s="8">
        <f t="shared" si="2"/>
        <v>89</v>
      </c>
    </row>
    <row r="42" spans="1:24">
      <c r="A42" s="6" t="s">
        <v>6</v>
      </c>
      <c r="B42" s="69" t="str">
        <f ca="1">'State Men''s Recap'!C73</f>
        <v>Josh Ralph (11)</v>
      </c>
      <c r="C42" s="65" t="str">
        <f ca="1">'State Men''s Recap'!D73</f>
        <v>Damonte Ranch</v>
      </c>
      <c r="D42" s="71">
        <v>5</v>
      </c>
      <c r="E42" s="33">
        <v>5</v>
      </c>
      <c r="F42" s="33">
        <v>5</v>
      </c>
      <c r="G42" s="33">
        <v>5</v>
      </c>
      <c r="H42" s="33">
        <v>5</v>
      </c>
      <c r="I42" s="33">
        <v>6</v>
      </c>
      <c r="J42" s="33">
        <v>5</v>
      </c>
      <c r="K42" s="33">
        <v>4</v>
      </c>
      <c r="L42" s="34">
        <v>4</v>
      </c>
      <c r="M42" s="7">
        <f t="shared" si="0"/>
        <v>44</v>
      </c>
      <c r="N42" s="44">
        <v>4</v>
      </c>
      <c r="O42" s="33">
        <v>5</v>
      </c>
      <c r="P42" s="33">
        <v>3</v>
      </c>
      <c r="Q42" s="33">
        <v>6</v>
      </c>
      <c r="R42" s="33">
        <v>4</v>
      </c>
      <c r="S42" s="33">
        <v>5</v>
      </c>
      <c r="T42" s="33">
        <v>3</v>
      </c>
      <c r="U42" s="33">
        <v>5</v>
      </c>
      <c r="V42" s="34">
        <v>5</v>
      </c>
      <c r="W42" s="7">
        <f t="shared" si="1"/>
        <v>40</v>
      </c>
      <c r="X42" s="8">
        <f t="shared" si="2"/>
        <v>84</v>
      </c>
    </row>
    <row r="43" spans="1:24">
      <c r="A43" s="6" t="s">
        <v>6</v>
      </c>
      <c r="B43" s="69" t="str">
        <f ca="1">'State Men''s Recap'!C74</f>
        <v>Soungjae Baek (12)</v>
      </c>
      <c r="C43" s="65" t="str">
        <f ca="1">'State Men''s Recap'!D74</f>
        <v>Desert Oasis</v>
      </c>
      <c r="D43" s="71">
        <v>5</v>
      </c>
      <c r="E43" s="33">
        <v>3</v>
      </c>
      <c r="F43" s="33">
        <v>4</v>
      </c>
      <c r="G43" s="33">
        <v>4</v>
      </c>
      <c r="H43" s="33">
        <v>4</v>
      </c>
      <c r="I43" s="33">
        <v>5</v>
      </c>
      <c r="J43" s="33">
        <v>4</v>
      </c>
      <c r="K43" s="33">
        <v>4</v>
      </c>
      <c r="L43" s="34">
        <v>4</v>
      </c>
      <c r="M43" s="7">
        <f t="shared" si="0"/>
        <v>37</v>
      </c>
      <c r="N43" s="44">
        <v>4</v>
      </c>
      <c r="O43" s="33">
        <v>4</v>
      </c>
      <c r="P43" s="33">
        <v>3</v>
      </c>
      <c r="Q43" s="33">
        <v>6</v>
      </c>
      <c r="R43" s="33">
        <v>4</v>
      </c>
      <c r="S43" s="33">
        <v>5</v>
      </c>
      <c r="T43" s="33">
        <v>3</v>
      </c>
      <c r="U43" s="33">
        <v>4</v>
      </c>
      <c r="V43" s="34">
        <v>4</v>
      </c>
      <c r="W43" s="7">
        <f t="shared" si="1"/>
        <v>37</v>
      </c>
      <c r="X43" s="8">
        <f t="shared" si="2"/>
        <v>74</v>
      </c>
    </row>
    <row r="44" spans="1:24">
      <c r="A44" s="3" t="s">
        <v>15</v>
      </c>
      <c r="B44" s="69" t="str">
        <f ca="1">'State Men''s Recap'!C75</f>
        <v>Narayan Gill (10)</v>
      </c>
      <c r="C44" s="65" t="str">
        <f ca="1">'State Men''s Recap'!D75</f>
        <v>Galena</v>
      </c>
      <c r="D44" s="73">
        <v>5</v>
      </c>
      <c r="E44" s="39">
        <v>4</v>
      </c>
      <c r="F44" s="39">
        <v>4</v>
      </c>
      <c r="G44" s="39">
        <v>4</v>
      </c>
      <c r="H44" s="39">
        <v>5</v>
      </c>
      <c r="I44" s="39">
        <v>6</v>
      </c>
      <c r="J44" s="39">
        <v>3</v>
      </c>
      <c r="K44" s="39">
        <v>7</v>
      </c>
      <c r="L44" s="40">
        <v>4</v>
      </c>
      <c r="M44" s="7">
        <f t="shared" si="0"/>
        <v>42</v>
      </c>
      <c r="N44" s="46">
        <v>4</v>
      </c>
      <c r="O44" s="39">
        <v>5</v>
      </c>
      <c r="P44" s="39">
        <v>3</v>
      </c>
      <c r="Q44" s="39">
        <v>4</v>
      </c>
      <c r="R44" s="39">
        <v>4</v>
      </c>
      <c r="S44" s="39">
        <v>6</v>
      </c>
      <c r="T44" s="39">
        <v>4</v>
      </c>
      <c r="U44" s="39">
        <v>5</v>
      </c>
      <c r="V44" s="40">
        <v>5</v>
      </c>
      <c r="W44" s="7">
        <f t="shared" si="1"/>
        <v>40</v>
      </c>
      <c r="X44" s="8">
        <f t="shared" si="2"/>
        <v>82</v>
      </c>
    </row>
    <row r="45" spans="1:24">
      <c r="A45" s="6" t="s">
        <v>6</v>
      </c>
      <c r="B45" s="69" t="str">
        <f ca="1">'State Men''s Recap'!C76</f>
        <v>Collin Sturge (11)</v>
      </c>
      <c r="C45" s="65" t="str">
        <f ca="1">'State Men''s Recap'!D76</f>
        <v>Galena</v>
      </c>
      <c r="D45" s="71">
        <v>5</v>
      </c>
      <c r="E45" s="33">
        <v>3</v>
      </c>
      <c r="F45" s="33">
        <v>6</v>
      </c>
      <c r="G45" s="33">
        <v>5</v>
      </c>
      <c r="H45" s="33">
        <v>6</v>
      </c>
      <c r="I45" s="33">
        <v>6</v>
      </c>
      <c r="J45" s="33">
        <v>4</v>
      </c>
      <c r="K45" s="33">
        <v>7</v>
      </c>
      <c r="L45" s="34">
        <v>5</v>
      </c>
      <c r="M45" s="7">
        <f t="shared" si="0"/>
        <v>47</v>
      </c>
      <c r="N45" s="44">
        <v>5</v>
      </c>
      <c r="O45" s="33">
        <v>4</v>
      </c>
      <c r="P45" s="33">
        <v>4</v>
      </c>
      <c r="Q45" s="33">
        <v>7</v>
      </c>
      <c r="R45" s="33">
        <v>6</v>
      </c>
      <c r="S45" s="33">
        <v>5</v>
      </c>
      <c r="T45" s="33">
        <v>4</v>
      </c>
      <c r="U45" s="33">
        <v>4</v>
      </c>
      <c r="V45" s="34">
        <v>5</v>
      </c>
      <c r="W45" s="7">
        <f t="shared" si="1"/>
        <v>44</v>
      </c>
      <c r="X45" s="8">
        <f t="shared" si="2"/>
        <v>91</v>
      </c>
    </row>
    <row r="46" spans="1:24">
      <c r="A46" s="6" t="s">
        <v>6</v>
      </c>
      <c r="B46" s="69" t="str">
        <f ca="1">'State Men''s Recap'!C77</f>
        <v>Blaise McComb (11)</v>
      </c>
      <c r="C46" s="65" t="str">
        <f ca="1">'State Men''s Recap'!D77</f>
        <v>Green Valley</v>
      </c>
      <c r="D46" s="71">
        <v>5</v>
      </c>
      <c r="E46" s="33">
        <v>3</v>
      </c>
      <c r="F46" s="33">
        <v>5</v>
      </c>
      <c r="G46" s="33">
        <v>4</v>
      </c>
      <c r="H46" s="33">
        <v>5</v>
      </c>
      <c r="I46" s="33">
        <v>5</v>
      </c>
      <c r="J46" s="33">
        <v>4</v>
      </c>
      <c r="K46" s="33">
        <v>5</v>
      </c>
      <c r="L46" s="34">
        <v>4</v>
      </c>
      <c r="M46" s="7">
        <f t="shared" si="0"/>
        <v>40</v>
      </c>
      <c r="N46" s="44">
        <v>4</v>
      </c>
      <c r="O46" s="33">
        <v>7</v>
      </c>
      <c r="P46" s="33">
        <v>2</v>
      </c>
      <c r="Q46" s="33">
        <v>7</v>
      </c>
      <c r="R46" s="33">
        <v>5</v>
      </c>
      <c r="S46" s="33">
        <v>6</v>
      </c>
      <c r="T46" s="33">
        <v>5</v>
      </c>
      <c r="U46" s="33">
        <v>4</v>
      </c>
      <c r="V46" s="34">
        <v>5</v>
      </c>
      <c r="W46" s="7">
        <f t="shared" si="1"/>
        <v>45</v>
      </c>
      <c r="X46" s="8">
        <f t="shared" si="2"/>
        <v>85</v>
      </c>
    </row>
    <row r="47" spans="1:24">
      <c r="A47" s="6" t="s">
        <v>6</v>
      </c>
      <c r="B47" s="69" t="str">
        <f ca="1">'State Men''s Recap'!C78</f>
        <v>Hayden Cottle (12)</v>
      </c>
      <c r="C47" s="65" t="str">
        <f ca="1">'State Men''s Recap'!D78</f>
        <v>Green Valley</v>
      </c>
      <c r="D47" s="71">
        <v>5</v>
      </c>
      <c r="E47" s="33">
        <v>3</v>
      </c>
      <c r="F47" s="33">
        <v>4</v>
      </c>
      <c r="G47" s="33">
        <v>5</v>
      </c>
      <c r="H47" s="33">
        <v>4</v>
      </c>
      <c r="I47" s="33">
        <v>5</v>
      </c>
      <c r="J47" s="33">
        <v>5</v>
      </c>
      <c r="K47" s="33">
        <v>5</v>
      </c>
      <c r="L47" s="34">
        <v>4</v>
      </c>
      <c r="M47" s="7">
        <f t="shared" si="0"/>
        <v>40</v>
      </c>
      <c r="N47" s="44">
        <v>4</v>
      </c>
      <c r="O47" s="33">
        <v>5</v>
      </c>
      <c r="P47" s="33">
        <v>3</v>
      </c>
      <c r="Q47" s="33">
        <v>6</v>
      </c>
      <c r="R47" s="33">
        <v>7</v>
      </c>
      <c r="S47" s="33">
        <v>5</v>
      </c>
      <c r="T47" s="33">
        <v>3</v>
      </c>
      <c r="U47" s="33">
        <v>4</v>
      </c>
      <c r="V47" s="34">
        <v>5</v>
      </c>
      <c r="W47" s="7">
        <f t="shared" si="1"/>
        <v>42</v>
      </c>
      <c r="X47" s="8">
        <f t="shared" si="2"/>
        <v>82</v>
      </c>
    </row>
    <row r="48" spans="1:24">
      <c r="A48" s="6" t="s">
        <v>6</v>
      </c>
      <c r="B48" s="69" t="str">
        <f ca="1">'State Men''s Recap'!C79</f>
        <v>Grayson Savio (10)</v>
      </c>
      <c r="C48" s="65" t="str">
        <f ca="1">'State Men''s Recap'!D79</f>
        <v>Green Valley</v>
      </c>
      <c r="D48" s="71">
        <v>4</v>
      </c>
      <c r="E48" s="33">
        <v>3</v>
      </c>
      <c r="F48" s="33">
        <v>5</v>
      </c>
      <c r="G48" s="33">
        <v>5</v>
      </c>
      <c r="H48" s="33">
        <v>5</v>
      </c>
      <c r="I48" s="33">
        <v>5</v>
      </c>
      <c r="J48" s="33">
        <v>4</v>
      </c>
      <c r="K48" s="33">
        <v>5</v>
      </c>
      <c r="L48" s="34">
        <v>4</v>
      </c>
      <c r="M48" s="7">
        <f t="shared" si="0"/>
        <v>40</v>
      </c>
      <c r="N48" s="44">
        <v>5</v>
      </c>
      <c r="O48" s="33">
        <v>6</v>
      </c>
      <c r="P48" s="33">
        <v>5</v>
      </c>
      <c r="Q48" s="33">
        <v>4</v>
      </c>
      <c r="R48" s="33">
        <v>3</v>
      </c>
      <c r="S48" s="33">
        <v>4</v>
      </c>
      <c r="T48" s="33">
        <v>3</v>
      </c>
      <c r="U48" s="33">
        <v>5</v>
      </c>
      <c r="V48" s="34">
        <v>4</v>
      </c>
      <c r="W48" s="7">
        <f t="shared" si="1"/>
        <v>39</v>
      </c>
      <c r="X48" s="8">
        <f t="shared" si="2"/>
        <v>79</v>
      </c>
    </row>
    <row r="49" spans="1:24">
      <c r="A49" s="6" t="s">
        <v>6</v>
      </c>
      <c r="B49" s="69" t="str">
        <f ca="1">'State Men''s Recap'!C80</f>
        <v>Dorian Patel (11)</v>
      </c>
      <c r="C49" s="65" t="str">
        <f ca="1">'State Men''s Recap'!D80</f>
        <v>Pahrump Valley</v>
      </c>
      <c r="D49" s="71">
        <v>4</v>
      </c>
      <c r="E49" s="33">
        <v>5</v>
      </c>
      <c r="F49" s="33">
        <v>6</v>
      </c>
      <c r="G49" s="33">
        <v>6</v>
      </c>
      <c r="H49" s="33">
        <v>4</v>
      </c>
      <c r="I49" s="33">
        <v>4</v>
      </c>
      <c r="J49" s="33">
        <v>4</v>
      </c>
      <c r="K49" s="33">
        <v>5</v>
      </c>
      <c r="L49" s="34">
        <v>4</v>
      </c>
      <c r="M49" s="7">
        <f t="shared" si="0"/>
        <v>42</v>
      </c>
      <c r="N49" s="44">
        <v>4</v>
      </c>
      <c r="O49" s="33">
        <v>5</v>
      </c>
      <c r="P49" s="33">
        <v>5</v>
      </c>
      <c r="Q49" s="33">
        <v>5</v>
      </c>
      <c r="R49" s="33">
        <v>5</v>
      </c>
      <c r="S49" s="33">
        <v>6</v>
      </c>
      <c r="T49" s="33">
        <v>3</v>
      </c>
      <c r="U49" s="33">
        <v>6</v>
      </c>
      <c r="V49" s="34">
        <v>4</v>
      </c>
      <c r="W49" s="7">
        <f t="shared" si="1"/>
        <v>43</v>
      </c>
      <c r="X49" s="8">
        <f t="shared" si="2"/>
        <v>85</v>
      </c>
    </row>
    <row r="50" spans="1:24">
      <c r="A50" s="6" t="s">
        <v>6</v>
      </c>
      <c r="B50" s="69" t="str">
        <f ca="1">'State Men''s Recap'!C81</f>
        <v>Sam Murray (12)</v>
      </c>
      <c r="C50" s="65" t="str">
        <f ca="1">'State Men''s Recap'!D81</f>
        <v>Reno</v>
      </c>
      <c r="D50" s="71">
        <v>4</v>
      </c>
      <c r="E50" s="33">
        <v>4</v>
      </c>
      <c r="F50" s="33">
        <v>4</v>
      </c>
      <c r="G50" s="33">
        <v>5</v>
      </c>
      <c r="H50" s="33">
        <v>5</v>
      </c>
      <c r="I50" s="33">
        <v>6</v>
      </c>
      <c r="J50" s="33">
        <v>3</v>
      </c>
      <c r="K50" s="33">
        <v>5</v>
      </c>
      <c r="L50" s="34">
        <v>5</v>
      </c>
      <c r="M50" s="7">
        <f t="shared" si="0"/>
        <v>41</v>
      </c>
      <c r="N50" s="44">
        <v>5</v>
      </c>
      <c r="O50" s="33">
        <v>4</v>
      </c>
      <c r="P50" s="33">
        <v>2</v>
      </c>
      <c r="Q50" s="33">
        <v>6</v>
      </c>
      <c r="R50" s="33">
        <v>4</v>
      </c>
      <c r="S50" s="33">
        <v>8</v>
      </c>
      <c r="T50" s="33">
        <v>6</v>
      </c>
      <c r="U50" s="33">
        <v>3</v>
      </c>
      <c r="V50" s="34">
        <v>4</v>
      </c>
      <c r="W50" s="7">
        <f t="shared" si="1"/>
        <v>42</v>
      </c>
      <c r="X50" s="8">
        <f t="shared" si="2"/>
        <v>83</v>
      </c>
    </row>
    <row r="51" spans="1:24">
      <c r="A51" s="6" t="s">
        <v>6</v>
      </c>
      <c r="B51" s="69" t="str">
        <f ca="1">'State Men''s Recap'!C82</f>
        <v>Ben Davis (10)</v>
      </c>
      <c r="C51" s="65" t="str">
        <f ca="1">'State Men''s Recap'!D82</f>
        <v>Shadow Ridge</v>
      </c>
      <c r="D51" s="71">
        <v>4</v>
      </c>
      <c r="E51" s="33">
        <v>3</v>
      </c>
      <c r="F51" s="33">
        <v>3</v>
      </c>
      <c r="G51" s="33">
        <v>5</v>
      </c>
      <c r="H51" s="33">
        <v>4</v>
      </c>
      <c r="I51" s="33">
        <v>6</v>
      </c>
      <c r="J51" s="33">
        <v>3</v>
      </c>
      <c r="K51" s="33">
        <v>3</v>
      </c>
      <c r="L51" s="34">
        <v>4</v>
      </c>
      <c r="M51" s="7">
        <f t="shared" si="0"/>
        <v>35</v>
      </c>
      <c r="N51" s="44">
        <v>4</v>
      </c>
      <c r="O51" s="33">
        <v>5</v>
      </c>
      <c r="P51" s="33">
        <v>3</v>
      </c>
      <c r="Q51" s="33">
        <v>4</v>
      </c>
      <c r="R51" s="33">
        <v>4</v>
      </c>
      <c r="S51" s="33">
        <v>7</v>
      </c>
      <c r="T51" s="33">
        <v>3</v>
      </c>
      <c r="U51" s="33">
        <v>5</v>
      </c>
      <c r="V51" s="34">
        <v>4</v>
      </c>
      <c r="W51" s="7">
        <f t="shared" si="1"/>
        <v>39</v>
      </c>
      <c r="X51" s="8">
        <f t="shared" si="2"/>
        <v>74</v>
      </c>
    </row>
    <row r="52" spans="1:24">
      <c r="A52" s="6" t="s">
        <v>6</v>
      </c>
      <c r="B52" s="69" t="str">
        <f ca="1">'State Men''s Recap'!C83</f>
        <v>Joshua Fisher (12)</v>
      </c>
      <c r="C52" s="65" t="str">
        <f ca="1">'State Men''s Recap'!D83</f>
        <v>Silverado</v>
      </c>
      <c r="D52" s="71">
        <v>4</v>
      </c>
      <c r="E52" s="33">
        <v>3</v>
      </c>
      <c r="F52" s="33">
        <v>4</v>
      </c>
      <c r="G52" s="33">
        <v>5</v>
      </c>
      <c r="H52" s="33">
        <v>4</v>
      </c>
      <c r="I52" s="33">
        <v>4</v>
      </c>
      <c r="J52" s="33">
        <v>3</v>
      </c>
      <c r="K52" s="33">
        <v>5</v>
      </c>
      <c r="L52" s="34">
        <v>4</v>
      </c>
      <c r="M52" s="7">
        <f t="shared" si="0"/>
        <v>36</v>
      </c>
      <c r="N52" s="44">
        <v>4</v>
      </c>
      <c r="O52" s="33">
        <v>4</v>
      </c>
      <c r="P52" s="33">
        <v>4</v>
      </c>
      <c r="Q52" s="33">
        <v>5</v>
      </c>
      <c r="R52" s="33">
        <v>4</v>
      </c>
      <c r="S52" s="33">
        <v>5</v>
      </c>
      <c r="T52" s="33">
        <v>3</v>
      </c>
      <c r="U52" s="33">
        <v>6</v>
      </c>
      <c r="V52" s="34">
        <v>5</v>
      </c>
      <c r="W52" s="7">
        <f t="shared" si="1"/>
        <v>40</v>
      </c>
      <c r="X52" s="8">
        <f t="shared" si="2"/>
        <v>76</v>
      </c>
    </row>
    <row r="53" spans="1:24">
      <c r="A53" s="6" t="s">
        <v>6</v>
      </c>
      <c r="B53" s="69">
        <f ca="1">'State Men''s Recap'!C84</f>
        <v>0</v>
      </c>
      <c r="C53" s="65">
        <f ca="1">'State Men''s Recap'!D84</f>
        <v>0</v>
      </c>
      <c r="D53" s="71"/>
      <c r="E53" s="33"/>
      <c r="F53" s="33"/>
      <c r="G53" s="33"/>
      <c r="H53" s="33"/>
      <c r="I53" s="33"/>
      <c r="J53" s="33"/>
      <c r="K53" s="33"/>
      <c r="L53" s="34"/>
      <c r="M53" s="7">
        <f t="shared" si="0"/>
        <v>0</v>
      </c>
      <c r="N53" s="44"/>
      <c r="O53" s="33"/>
      <c r="P53" s="33"/>
      <c r="Q53" s="33"/>
      <c r="R53" s="33"/>
      <c r="S53" s="33"/>
      <c r="T53" s="33"/>
      <c r="U53" s="33"/>
      <c r="V53" s="34"/>
      <c r="W53" s="7">
        <f t="shared" si="1"/>
        <v>0</v>
      </c>
      <c r="X53" s="8">
        <f t="shared" si="2"/>
        <v>0</v>
      </c>
    </row>
    <row r="54" spans="1:24">
      <c r="A54" s="6" t="s">
        <v>6</v>
      </c>
      <c r="B54" s="69">
        <f ca="1">'State Men''s Recap'!C85</f>
        <v>0</v>
      </c>
      <c r="C54" s="65">
        <f ca="1">'State Men''s Recap'!D85</f>
        <v>0</v>
      </c>
      <c r="D54" s="71">
        <v>500</v>
      </c>
      <c r="E54" s="33"/>
      <c r="F54" s="33"/>
      <c r="G54" s="33"/>
      <c r="H54" s="33"/>
      <c r="I54" s="33"/>
      <c r="J54" s="33"/>
      <c r="K54" s="33"/>
      <c r="L54" s="34"/>
      <c r="M54" s="7">
        <f t="shared" si="0"/>
        <v>500</v>
      </c>
      <c r="N54" s="44"/>
      <c r="O54" s="33"/>
      <c r="P54" s="33"/>
      <c r="Q54" s="33"/>
      <c r="R54" s="33"/>
      <c r="S54" s="33"/>
      <c r="T54" s="33"/>
      <c r="U54" s="33"/>
      <c r="V54" s="34"/>
      <c r="W54" s="7">
        <f t="shared" si="1"/>
        <v>0</v>
      </c>
      <c r="X54" s="8">
        <f t="shared" si="2"/>
        <v>500</v>
      </c>
    </row>
    <row r="55" spans="1:24">
      <c r="A55" s="6" t="s">
        <v>6</v>
      </c>
      <c r="B55" s="69">
        <f ca="1">'State Men''s Recap'!C86</f>
        <v>0</v>
      </c>
      <c r="C55" s="65">
        <f ca="1">'State Men''s Recap'!D86</f>
        <v>0</v>
      </c>
      <c r="D55" s="71">
        <v>500</v>
      </c>
      <c r="E55" s="33"/>
      <c r="F55" s="33"/>
      <c r="G55" s="33"/>
      <c r="H55" s="33"/>
      <c r="I55" s="33"/>
      <c r="J55" s="33"/>
      <c r="K55" s="33"/>
      <c r="L55" s="34"/>
      <c r="M55" s="7">
        <f t="shared" si="0"/>
        <v>500</v>
      </c>
      <c r="N55" s="44"/>
      <c r="O55" s="33"/>
      <c r="P55" s="33"/>
      <c r="Q55" s="33"/>
      <c r="R55" s="33"/>
      <c r="S55" s="33"/>
      <c r="T55" s="33"/>
      <c r="U55" s="33"/>
      <c r="V55" s="34"/>
      <c r="W55" s="7">
        <f t="shared" si="1"/>
        <v>0</v>
      </c>
      <c r="X55" s="8">
        <f t="shared" si="2"/>
        <v>500</v>
      </c>
    </row>
    <row r="56" spans="1:24">
      <c r="A56" s="6" t="s">
        <v>6</v>
      </c>
      <c r="B56" s="69">
        <f ca="1">'State Men''s Recap'!C87</f>
        <v>0</v>
      </c>
      <c r="C56" s="65">
        <f ca="1">'State Men''s Recap'!D87</f>
        <v>0</v>
      </c>
      <c r="D56" s="71">
        <v>500</v>
      </c>
      <c r="E56" s="33"/>
      <c r="F56" s="33"/>
      <c r="G56" s="33"/>
      <c r="H56" s="33"/>
      <c r="I56" s="33"/>
      <c r="J56" s="33"/>
      <c r="K56" s="33"/>
      <c r="L56" s="34"/>
      <c r="M56" s="7">
        <f t="shared" si="0"/>
        <v>500</v>
      </c>
      <c r="N56" s="44"/>
      <c r="O56" s="33"/>
      <c r="P56" s="33"/>
      <c r="Q56" s="33"/>
      <c r="R56" s="33"/>
      <c r="S56" s="33"/>
      <c r="T56" s="33"/>
      <c r="U56" s="33"/>
      <c r="V56" s="34"/>
      <c r="W56" s="7">
        <f t="shared" si="1"/>
        <v>0</v>
      </c>
      <c r="X56" s="8">
        <f t="shared" si="2"/>
        <v>500</v>
      </c>
    </row>
    <row r="57" spans="1:24">
      <c r="A57" s="6" t="s">
        <v>6</v>
      </c>
      <c r="B57" s="69">
        <f ca="1">'State Men''s Recap'!C88</f>
        <v>0</v>
      </c>
      <c r="C57" s="65">
        <f ca="1">'State Men''s Recap'!D88</f>
        <v>0</v>
      </c>
      <c r="D57" s="71">
        <v>500</v>
      </c>
      <c r="E57" s="33"/>
      <c r="F57" s="33"/>
      <c r="G57" s="33"/>
      <c r="H57" s="33"/>
      <c r="I57" s="33"/>
      <c r="J57" s="33"/>
      <c r="K57" s="33"/>
      <c r="L57" s="34"/>
      <c r="M57" s="7">
        <f t="shared" si="0"/>
        <v>500</v>
      </c>
      <c r="N57" s="44"/>
      <c r="O57" s="33"/>
      <c r="P57" s="33"/>
      <c r="Q57" s="33"/>
      <c r="R57" s="33"/>
      <c r="S57" s="33"/>
      <c r="T57" s="33"/>
      <c r="U57" s="33"/>
      <c r="V57" s="34"/>
      <c r="W57" s="7">
        <f t="shared" si="1"/>
        <v>0</v>
      </c>
      <c r="X57" s="8">
        <f t="shared" si="2"/>
        <v>500</v>
      </c>
    </row>
    <row r="58" spans="1:24" ht="13.5" thickBot="1">
      <c r="A58" s="15" t="s">
        <v>6</v>
      </c>
      <c r="B58" s="136">
        <f ca="1">'State Men''s Recap'!C89</f>
        <v>0</v>
      </c>
      <c r="C58" s="133">
        <f ca="1">'State Men''s Recap'!D89</f>
        <v>0</v>
      </c>
      <c r="D58" s="77">
        <v>500</v>
      </c>
      <c r="E58" s="42"/>
      <c r="F58" s="42"/>
      <c r="G58" s="42"/>
      <c r="H58" s="42"/>
      <c r="I58" s="42"/>
      <c r="J58" s="42"/>
      <c r="K58" s="42"/>
      <c r="L58" s="43"/>
      <c r="M58" s="10">
        <f t="shared" si="0"/>
        <v>500</v>
      </c>
      <c r="N58" s="47"/>
      <c r="O58" s="42"/>
      <c r="P58" s="42"/>
      <c r="Q58" s="42"/>
      <c r="R58" s="42"/>
      <c r="S58" s="42"/>
      <c r="T58" s="42"/>
      <c r="U58" s="42"/>
      <c r="V58" s="43"/>
      <c r="W58" s="10">
        <f t="shared" si="1"/>
        <v>0</v>
      </c>
      <c r="X58" s="11">
        <f t="shared" si="2"/>
        <v>500</v>
      </c>
    </row>
    <row r="59" spans="1:24" ht="13.5" thickBot="1">
      <c r="C59" s="57" t="s">
        <v>13</v>
      </c>
      <c r="D59" s="206">
        <f t="shared" ref="D59:X59" si="9">AVERAGE(D2:D58)</f>
        <v>48.767857142857146</v>
      </c>
      <c r="E59" s="206">
        <f t="shared" si="9"/>
        <v>4.0392156862745097</v>
      </c>
      <c r="F59" s="206">
        <f t="shared" si="9"/>
        <v>4.882352941176471</v>
      </c>
      <c r="G59" s="206">
        <f t="shared" si="9"/>
        <v>5.1568627450980395</v>
      </c>
      <c r="H59" s="206">
        <f t="shared" si="9"/>
        <v>4.6470588235294121</v>
      </c>
      <c r="I59" s="206">
        <f t="shared" si="9"/>
        <v>5.6274509803921573</v>
      </c>
      <c r="J59" s="206">
        <f t="shared" si="9"/>
        <v>3.8235294117647061</v>
      </c>
      <c r="K59" s="206">
        <f t="shared" si="9"/>
        <v>5.117647058823529</v>
      </c>
      <c r="L59" s="206">
        <f t="shared" si="9"/>
        <v>4.6274509803921573</v>
      </c>
      <c r="M59" s="207">
        <f t="shared" si="9"/>
        <v>81.84210526315789</v>
      </c>
      <c r="N59" s="206">
        <f t="shared" si="9"/>
        <v>4.784313725490196</v>
      </c>
      <c r="O59" s="206">
        <f t="shared" si="9"/>
        <v>5.2352941176470589</v>
      </c>
      <c r="P59" s="206">
        <f t="shared" si="9"/>
        <v>3.6666666666666665</v>
      </c>
      <c r="Q59" s="206">
        <f t="shared" si="9"/>
        <v>5.2941176470588234</v>
      </c>
      <c r="R59" s="206">
        <f t="shared" si="9"/>
        <v>4.882352941176471</v>
      </c>
      <c r="S59" s="206">
        <f t="shared" si="9"/>
        <v>5.6274509803921573</v>
      </c>
      <c r="T59" s="206">
        <f t="shared" si="9"/>
        <v>3.8627450980392157</v>
      </c>
      <c r="U59" s="206">
        <f t="shared" si="9"/>
        <v>4.6862745098039218</v>
      </c>
      <c r="V59" s="206">
        <f t="shared" si="9"/>
        <v>4.4509803921568629</v>
      </c>
      <c r="W59" s="207">
        <f t="shared" si="9"/>
        <v>38.017543859649123</v>
      </c>
      <c r="X59" s="208">
        <f t="shared" si="9"/>
        <v>119.85964912280701</v>
      </c>
    </row>
    <row r="60" spans="1:24" ht="13.5" thickBot="1">
      <c r="C60" s="57" t="s">
        <v>12</v>
      </c>
      <c r="D60" s="58">
        <v>4</v>
      </c>
      <c r="E60" s="59">
        <v>4</v>
      </c>
      <c r="F60" s="59">
        <v>5</v>
      </c>
      <c r="G60" s="59">
        <v>3</v>
      </c>
      <c r="H60" s="59">
        <v>4</v>
      </c>
      <c r="I60" s="59">
        <v>3</v>
      </c>
      <c r="J60" s="59">
        <v>4</v>
      </c>
      <c r="K60" s="59">
        <v>5</v>
      </c>
      <c r="L60" s="60">
        <v>4</v>
      </c>
      <c r="M60" s="61">
        <f>SUM(D60:L60)</f>
        <v>36</v>
      </c>
      <c r="N60" s="58">
        <v>4</v>
      </c>
      <c r="O60" s="59">
        <v>5</v>
      </c>
      <c r="P60" s="59">
        <v>4</v>
      </c>
      <c r="Q60" s="59">
        <v>3</v>
      </c>
      <c r="R60" s="59">
        <v>4</v>
      </c>
      <c r="S60" s="59">
        <v>4</v>
      </c>
      <c r="T60" s="59">
        <v>3</v>
      </c>
      <c r="U60" s="59">
        <v>5</v>
      </c>
      <c r="V60" s="60">
        <v>4</v>
      </c>
      <c r="W60" s="61">
        <f>SUM(N60:V60)</f>
        <v>36</v>
      </c>
      <c r="X60" s="62">
        <f>M60+W60</f>
        <v>72</v>
      </c>
    </row>
    <row r="61" spans="1:24" ht="13.5" thickBot="1">
      <c r="C61" s="51" t="s">
        <v>14</v>
      </c>
      <c r="D61" s="52">
        <f>D59-D60</f>
        <v>44.767857142857146</v>
      </c>
      <c r="E61" s="53">
        <f t="shared" ref="E61:X61" si="10">E59-E60</f>
        <v>3.9215686274509665E-2</v>
      </c>
      <c r="F61" s="53">
        <f t="shared" si="10"/>
        <v>-0.11764705882352899</v>
      </c>
      <c r="G61" s="53">
        <f t="shared" si="10"/>
        <v>2.1568627450980395</v>
      </c>
      <c r="H61" s="53">
        <f t="shared" si="10"/>
        <v>0.64705882352941213</v>
      </c>
      <c r="I61" s="53">
        <f t="shared" si="10"/>
        <v>2.6274509803921573</v>
      </c>
      <c r="J61" s="53">
        <f t="shared" si="10"/>
        <v>-0.17647058823529393</v>
      </c>
      <c r="K61" s="53">
        <f t="shared" si="10"/>
        <v>0.11764705882352899</v>
      </c>
      <c r="L61" s="54">
        <f t="shared" si="10"/>
        <v>0.6274509803921573</v>
      </c>
      <c r="M61" s="55">
        <f t="shared" si="10"/>
        <v>45.84210526315789</v>
      </c>
      <c r="N61" s="52">
        <f t="shared" si="10"/>
        <v>0.78431372549019596</v>
      </c>
      <c r="O61" s="53">
        <f t="shared" si="10"/>
        <v>0.23529411764705888</v>
      </c>
      <c r="P61" s="53">
        <f t="shared" si="10"/>
        <v>-0.33333333333333348</v>
      </c>
      <c r="Q61" s="53">
        <f t="shared" si="10"/>
        <v>2.2941176470588234</v>
      </c>
      <c r="R61" s="53">
        <f t="shared" si="10"/>
        <v>0.88235294117647101</v>
      </c>
      <c r="S61" s="53">
        <f t="shared" si="10"/>
        <v>1.6274509803921573</v>
      </c>
      <c r="T61" s="53">
        <f t="shared" si="10"/>
        <v>0.86274509803921573</v>
      </c>
      <c r="U61" s="53">
        <f t="shared" si="10"/>
        <v>-0.3137254901960782</v>
      </c>
      <c r="V61" s="54">
        <f t="shared" si="10"/>
        <v>0.45098039215686292</v>
      </c>
      <c r="W61" s="55">
        <f t="shared" si="10"/>
        <v>2.0175438596491233</v>
      </c>
      <c r="X61" s="56">
        <f t="shared" si="10"/>
        <v>47.859649122807014</v>
      </c>
    </row>
  </sheetData>
  <phoneticPr fontId="1" type="noConversion"/>
  <pageMargins left="0.75" right="0.75" top="0.5" bottom="0.5" header="0.5" footer="0.5"/>
  <pageSetup scale="5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1"/>
  <sheetViews>
    <sheetView workbookViewId="0">
      <selection activeCell="B13" sqref="B13:G64"/>
    </sheetView>
  </sheetViews>
  <sheetFormatPr defaultColWidth="8.75" defaultRowHeight="15"/>
  <cols>
    <col min="1" max="1" width="2" style="171" customWidth="1"/>
    <col min="2" max="2" width="8.75" style="97" customWidth="1"/>
    <col min="3" max="3" width="20.375" style="97" customWidth="1"/>
    <col min="4" max="4" width="11.375" style="97" customWidth="1"/>
    <col min="5" max="7" width="6.625" style="97" customWidth="1"/>
    <col min="8" max="8" width="6.625" style="169" customWidth="1"/>
  </cols>
  <sheetData>
    <row r="1" spans="1:7" ht="15.75" thickBot="1">
      <c r="A1" s="170"/>
      <c r="B1" s="442" t="s">
        <v>24</v>
      </c>
      <c r="C1" s="442"/>
      <c r="D1" s="442"/>
      <c r="E1" s="442"/>
      <c r="F1" s="442"/>
      <c r="G1" s="443"/>
    </row>
    <row r="2" spans="1:7" ht="15.75" thickBot="1">
      <c r="B2" s="161" t="s">
        <v>29</v>
      </c>
      <c r="C2" s="462" t="s">
        <v>7</v>
      </c>
      <c r="D2" s="463"/>
      <c r="E2" s="162" t="s">
        <v>25</v>
      </c>
      <c r="F2" s="162" t="s">
        <v>26</v>
      </c>
      <c r="G2" s="163" t="s">
        <v>11</v>
      </c>
    </row>
    <row r="3" spans="1:7">
      <c r="B3" s="166">
        <f t="shared" ref="B3:B8" si="0">RANK(G3,$G$3:$G$8,6)</f>
        <v>1</v>
      </c>
      <c r="C3" s="175" t="str">
        <f ca="1">'State Men''s Recap'!B27</f>
        <v>Coronado Cougars</v>
      </c>
      <c r="D3" s="176"/>
      <c r="E3" s="159">
        <f ca="1">'State Men''s Recap'!E35</f>
        <v>371</v>
      </c>
      <c r="F3" s="159">
        <f ca="1">'State Men''s Recap'!F35</f>
        <v>390</v>
      </c>
      <c r="G3" s="159">
        <f ca="1">'State Men''s Recap'!G35</f>
        <v>761</v>
      </c>
    </row>
    <row r="4" spans="1:7">
      <c r="B4" s="147">
        <f t="shared" si="0"/>
        <v>2</v>
      </c>
      <c r="C4" s="122" t="str">
        <f ca="1">'State Men''s Recap'!B47</f>
        <v>Palo Vede Panthers</v>
      </c>
      <c r="D4" s="115"/>
      <c r="E4" s="114">
        <f ca="1">'State Men''s Recap'!E55</f>
        <v>389</v>
      </c>
      <c r="F4" s="114">
        <f ca="1">'State Men''s Recap'!F55</f>
        <v>406</v>
      </c>
      <c r="G4" s="114">
        <f ca="1">'State Men''s Recap'!G55</f>
        <v>795</v>
      </c>
    </row>
    <row r="5" spans="1:7">
      <c r="B5" s="147">
        <f t="shared" si="0"/>
        <v>4</v>
      </c>
      <c r="C5" s="122" t="str">
        <f ca="1">'State Men''s Recap'!B17</f>
        <v>Bishop Manogue Miners</v>
      </c>
      <c r="D5" s="115"/>
      <c r="E5" s="114">
        <f ca="1">'State Men''s Recap'!E25</f>
        <v>397</v>
      </c>
      <c r="F5" s="114">
        <f ca="1">'State Men''s Recap'!F25</f>
        <v>429</v>
      </c>
      <c r="G5" s="114">
        <f ca="1">'State Men''s Recap'!G25</f>
        <v>826</v>
      </c>
    </row>
    <row r="6" spans="1:7">
      <c r="B6" s="147">
        <f t="shared" si="0"/>
        <v>3</v>
      </c>
      <c r="C6" s="122" t="str">
        <f ca="1">'State Men''s Recap'!B37</f>
        <v>Foothill Falcons</v>
      </c>
      <c r="D6" s="115"/>
      <c r="E6" s="114">
        <f ca="1">'State Men''s Recap'!E45</f>
        <v>403</v>
      </c>
      <c r="F6" s="114">
        <f ca="1">'State Men''s Recap'!F45</f>
        <v>414</v>
      </c>
      <c r="G6" s="114">
        <f ca="1">'State Men''s Recap'!G45</f>
        <v>817</v>
      </c>
    </row>
    <row r="7" spans="1:7">
      <c r="B7" s="147">
        <f t="shared" si="0"/>
        <v>5</v>
      </c>
      <c r="C7" s="122" t="str">
        <f ca="1">'State Men''s Recap'!B7</f>
        <v>Bishop Gorman Gaels</v>
      </c>
      <c r="D7" s="115"/>
      <c r="E7" s="114">
        <f ca="1">'State Men''s Recap'!E15</f>
        <v>417</v>
      </c>
      <c r="F7" s="114">
        <f ca="1">'State Men''s Recap'!F15</f>
        <v>426</v>
      </c>
      <c r="G7" s="114">
        <f ca="1">'State Men''s Recap'!G15</f>
        <v>843</v>
      </c>
    </row>
    <row r="8" spans="1:7">
      <c r="B8" s="147">
        <f t="shared" si="0"/>
        <v>6</v>
      </c>
      <c r="C8" s="122" t="str">
        <f ca="1">'State Men''s Recap'!B57</f>
        <v>Spanish Springs</v>
      </c>
      <c r="D8" s="115"/>
      <c r="E8" s="114">
        <f ca="1">'State Men''s Recap'!E65</f>
        <v>450</v>
      </c>
      <c r="F8" s="114">
        <f ca="1">'State Men''s Recap'!F65</f>
        <v>457</v>
      </c>
      <c r="G8" s="114">
        <f ca="1">'State Men''s Recap'!G65</f>
        <v>907</v>
      </c>
    </row>
    <row r="9" spans="1:7">
      <c r="B9" s="139"/>
      <c r="C9" s="466"/>
      <c r="D9" s="467"/>
      <c r="E9" s="140"/>
      <c r="F9" s="140"/>
      <c r="G9" s="140"/>
    </row>
    <row r="10" spans="1:7">
      <c r="B10" s="139"/>
      <c r="C10" s="466"/>
      <c r="D10" s="467"/>
      <c r="E10" s="140"/>
      <c r="F10" s="140"/>
      <c r="G10" s="140"/>
    </row>
    <row r="11" spans="1:7" ht="15.75">
      <c r="A11" s="172"/>
      <c r="B11" s="96"/>
      <c r="C11" s="95"/>
      <c r="D11" s="95"/>
      <c r="E11" s="95"/>
      <c r="F11" s="95"/>
      <c r="G11" s="95"/>
    </row>
    <row r="12" spans="1:7" ht="15.75" thickBot="1">
      <c r="A12" s="173"/>
      <c r="B12" s="442" t="s">
        <v>27</v>
      </c>
      <c r="C12" s="442"/>
      <c r="D12" s="442"/>
      <c r="E12" s="442"/>
      <c r="F12" s="442"/>
      <c r="G12" s="443"/>
    </row>
    <row r="13" spans="1:7" ht="15.75" thickBot="1">
      <c r="A13" s="170"/>
      <c r="B13" s="161" t="s">
        <v>29</v>
      </c>
      <c r="C13" s="167" t="s">
        <v>28</v>
      </c>
      <c r="D13" s="167" t="s">
        <v>7</v>
      </c>
      <c r="E13" s="167" t="s">
        <v>25</v>
      </c>
      <c r="F13" s="167" t="s">
        <v>26</v>
      </c>
      <c r="G13" s="168" t="s">
        <v>11</v>
      </c>
    </row>
    <row r="14" spans="1:7">
      <c r="A14" s="170"/>
      <c r="B14" s="303">
        <f t="shared" ref="B14:B45" si="1">RANK(G14,$G$14:$G$64,51)</f>
        <v>1</v>
      </c>
      <c r="C14" s="160" t="str">
        <f ca="1">'State Men''s Recap'!C29:D29</f>
        <v>AJ McInerney (12)</v>
      </c>
      <c r="D14" s="159" t="str">
        <f ca="1">'State Men''s Recap'!B27</f>
        <v>Coronado Cougars</v>
      </c>
      <c r="E14" s="159">
        <f ca="1">'State Men''s Recap'!E29</f>
        <v>62</v>
      </c>
      <c r="F14" s="159">
        <f ca="1">'State Men''s Recap'!F29</f>
        <v>71</v>
      </c>
      <c r="G14" s="159">
        <f ca="1">'State Men''s Recap'!G29</f>
        <v>133</v>
      </c>
    </row>
    <row r="15" spans="1:7">
      <c r="A15" s="170"/>
      <c r="B15" s="126">
        <f t="shared" si="1"/>
        <v>2</v>
      </c>
      <c r="C15" s="116" t="str">
        <f ca="1">'State Men''s Recap'!C39:D39</f>
        <v>Taylor Montgomery (11)</v>
      </c>
      <c r="D15" s="114" t="str">
        <f ca="1">'State Men''s Recap'!B37</f>
        <v>Foothill Falcons</v>
      </c>
      <c r="E15" s="114">
        <f ca="1">'State Men''s Recap'!E39</f>
        <v>68</v>
      </c>
      <c r="F15" s="114">
        <f ca="1">'State Men''s Recap'!F39</f>
        <v>76</v>
      </c>
      <c r="G15" s="114">
        <f ca="1">'State Men''s Recap'!G39</f>
        <v>144</v>
      </c>
    </row>
    <row r="16" spans="1:7">
      <c r="A16" s="170"/>
      <c r="B16" s="126">
        <f t="shared" si="1"/>
        <v>3</v>
      </c>
      <c r="C16" s="116" t="str">
        <f ca="1">'State Men''s Recap'!C82</f>
        <v>Ben Davis (10)</v>
      </c>
      <c r="D16" s="114" t="str">
        <f ca="1">'State Men''s Recap'!D82</f>
        <v>Shadow Ridge</v>
      </c>
      <c r="E16" s="114">
        <f ca="1">'State Men''s Recap'!E82</f>
        <v>72</v>
      </c>
      <c r="F16" s="114">
        <f ca="1">'State Men''s Recap'!F82</f>
        <v>74</v>
      </c>
      <c r="G16" s="114">
        <f ca="1">'State Men''s Recap'!G82</f>
        <v>146</v>
      </c>
    </row>
    <row r="17" spans="1:7">
      <c r="A17" s="170"/>
      <c r="B17" s="126">
        <f t="shared" si="1"/>
        <v>4</v>
      </c>
      <c r="C17" s="116" t="str">
        <f ca="1">'State Men''s Recap'!C69</f>
        <v>Zane Thomas (12)</v>
      </c>
      <c r="D17" s="114" t="str">
        <f ca="1">'State Men''s Recap'!D69</f>
        <v>Arbor View</v>
      </c>
      <c r="E17" s="114">
        <f ca="1">'State Men''s Recap'!E69</f>
        <v>72</v>
      </c>
      <c r="F17" s="114">
        <f ca="1">'State Men''s Recap'!F69</f>
        <v>75</v>
      </c>
      <c r="G17" s="114">
        <f ca="1">'State Men''s Recap'!G69</f>
        <v>147</v>
      </c>
    </row>
    <row r="18" spans="1:7">
      <c r="A18" s="170"/>
      <c r="B18" s="126">
        <f t="shared" si="1"/>
        <v>5</v>
      </c>
      <c r="C18" s="116" t="str">
        <f ca="1">'State Men''s Recap'!C83</f>
        <v>Joshua Fisher (12)</v>
      </c>
      <c r="D18" s="114" t="str">
        <f ca="1">'State Men''s Recap'!D83</f>
        <v>Silverado</v>
      </c>
      <c r="E18" s="114">
        <f ca="1">'State Men''s Recap'!E83</f>
        <v>73</v>
      </c>
      <c r="F18" s="114">
        <f ca="1">'State Men''s Recap'!F83</f>
        <v>76</v>
      </c>
      <c r="G18" s="114">
        <f ca="1">'State Men''s Recap'!G83</f>
        <v>149</v>
      </c>
    </row>
    <row r="19" spans="1:7">
      <c r="A19" s="170"/>
      <c r="B19" s="126">
        <f t="shared" si="1"/>
        <v>6</v>
      </c>
      <c r="C19" s="116" t="str">
        <f ca="1">'State Men''s Recap'!C49:D49</f>
        <v>Dillon Dudley (12)</v>
      </c>
      <c r="D19" s="114" t="str">
        <f ca="1">'State Men''s Recap'!B47</f>
        <v>Palo Vede Panthers</v>
      </c>
      <c r="E19" s="114">
        <f ca="1">'State Men''s Recap'!E49</f>
        <v>70</v>
      </c>
      <c r="F19" s="114">
        <f ca="1">'State Men''s Recap'!F49</f>
        <v>80</v>
      </c>
      <c r="G19" s="114">
        <f ca="1">'State Men''s Recap'!G49</f>
        <v>150</v>
      </c>
    </row>
    <row r="20" spans="1:7">
      <c r="A20" s="170"/>
      <c r="B20" s="126">
        <f t="shared" si="1"/>
        <v>7</v>
      </c>
      <c r="C20" s="116" t="str">
        <f ca="1">'State Men''s Recap'!C74</f>
        <v>Soungjae Baek (12)</v>
      </c>
      <c r="D20" s="114" t="str">
        <f ca="1">'State Men''s Recap'!D74</f>
        <v>Desert Oasis</v>
      </c>
      <c r="E20" s="114">
        <f ca="1">'State Men''s Recap'!E74</f>
        <v>77</v>
      </c>
      <c r="F20" s="114">
        <f ca="1">'State Men''s Recap'!F74</f>
        <v>74</v>
      </c>
      <c r="G20" s="114">
        <f ca="1">'State Men''s Recap'!G74</f>
        <v>151</v>
      </c>
    </row>
    <row r="21" spans="1:7">
      <c r="A21" s="170"/>
      <c r="B21" s="126">
        <f t="shared" si="1"/>
        <v>8</v>
      </c>
      <c r="C21" s="116" t="str">
        <f ca="1">'State Men''s Recap'!C30:D30</f>
        <v>Kenden Slattery (12)</v>
      </c>
      <c r="D21" s="114" t="str">
        <f ca="1">'State Men''s Recap'!B27</f>
        <v>Coronado Cougars</v>
      </c>
      <c r="E21" s="114">
        <f ca="1">'State Men''s Recap'!E30</f>
        <v>72</v>
      </c>
      <c r="F21" s="114">
        <f ca="1">'State Men''s Recap'!F30</f>
        <v>81</v>
      </c>
      <c r="G21" s="114">
        <f ca="1">'State Men''s Recap'!G30</f>
        <v>153</v>
      </c>
    </row>
    <row r="22" spans="1:7">
      <c r="A22" s="170"/>
      <c r="B22" s="126">
        <f t="shared" si="1"/>
        <v>8</v>
      </c>
      <c r="C22" s="116" t="str">
        <f ca="1">'State Men''s Recap'!C59:D59</f>
        <v>Jordan Gilmore (12)</v>
      </c>
      <c r="D22" s="114" t="str">
        <f ca="1">'State Men''s Recap'!B57</f>
        <v>Spanish Springs</v>
      </c>
      <c r="E22" s="114">
        <f ca="1">'State Men''s Recap'!E59</f>
        <v>74</v>
      </c>
      <c r="F22" s="114">
        <f ca="1">'State Men''s Recap'!F59</f>
        <v>79</v>
      </c>
      <c r="G22" s="114">
        <f ca="1">'State Men''s Recap'!G59</f>
        <v>153</v>
      </c>
    </row>
    <row r="23" spans="1:7">
      <c r="A23" s="170"/>
      <c r="B23" s="126">
        <f t="shared" si="1"/>
        <v>11</v>
      </c>
      <c r="C23" s="116" t="str">
        <f ca="1">'State Men''s Recap'!C21:D21</f>
        <v>Stephen Osborne (9)</v>
      </c>
      <c r="D23" s="114" t="str">
        <f ca="1">'State Men''s Recap'!B17</f>
        <v>Bishop Manogue Miners</v>
      </c>
      <c r="E23" s="114">
        <f ca="1">'State Men''s Recap'!E21</f>
        <v>76</v>
      </c>
      <c r="F23" s="114">
        <f ca="1">'State Men''s Recap'!F21</f>
        <v>79</v>
      </c>
      <c r="G23" s="114">
        <f ca="1">'State Men''s Recap'!G21</f>
        <v>155</v>
      </c>
    </row>
    <row r="24" spans="1:7">
      <c r="A24" s="170"/>
      <c r="B24" s="126">
        <f t="shared" si="1"/>
        <v>11</v>
      </c>
      <c r="C24" s="116" t="str">
        <f ca="1">'State Men''s Recap'!C52:D52</f>
        <v>Cody Kelly (12)</v>
      </c>
      <c r="D24" s="114" t="str">
        <f ca="1">'State Men''s Recap'!B47</f>
        <v>Palo Vede Panthers</v>
      </c>
      <c r="E24" s="114">
        <f ca="1">'State Men''s Recap'!E52</f>
        <v>78</v>
      </c>
      <c r="F24" s="114">
        <f ca="1">'State Men''s Recap'!F52</f>
        <v>77</v>
      </c>
      <c r="G24" s="114">
        <f ca="1">'State Men''s Recap'!G52</f>
        <v>155</v>
      </c>
    </row>
    <row r="25" spans="1:7">
      <c r="A25" s="170"/>
      <c r="B25" s="126">
        <f t="shared" si="1"/>
        <v>10</v>
      </c>
      <c r="C25" s="116" t="str">
        <f ca="1">'State Men''s Recap'!C77</f>
        <v>Blaise McComb (11)</v>
      </c>
      <c r="D25" s="114" t="str">
        <f ca="1">'State Men''s Recap'!D77</f>
        <v>Green Valley</v>
      </c>
      <c r="E25" s="114">
        <f ca="1">'State Men''s Recap'!E77</f>
        <v>71</v>
      </c>
      <c r="F25" s="114">
        <f ca="1">'State Men''s Recap'!F77</f>
        <v>83</v>
      </c>
      <c r="G25" s="114">
        <f ca="1">'State Men''s Recap'!G77</f>
        <v>154</v>
      </c>
    </row>
    <row r="26" spans="1:7">
      <c r="A26" s="170"/>
      <c r="B26" s="126">
        <f t="shared" si="1"/>
        <v>13</v>
      </c>
      <c r="C26" s="116" t="str">
        <f ca="1">'State Men''s Recap'!C10</f>
        <v>Dylan Garrett (11)</v>
      </c>
      <c r="D26" s="114" t="str">
        <f ca="1">'State Men''s Recap'!B7</f>
        <v>Bishop Gorman Gaels</v>
      </c>
      <c r="E26" s="114">
        <f ca="1">'State Men''s Recap'!E10</f>
        <v>79</v>
      </c>
      <c r="F26" s="114">
        <f ca="1">'State Men''s Recap'!F10</f>
        <v>78</v>
      </c>
      <c r="G26" s="114">
        <f ca="1">'State Men''s Recap'!G10</f>
        <v>157</v>
      </c>
    </row>
    <row r="27" spans="1:7">
      <c r="A27" s="170"/>
      <c r="B27" s="126">
        <f t="shared" si="1"/>
        <v>13</v>
      </c>
      <c r="C27" s="116" t="str">
        <f ca="1">'State Men''s Recap'!C33:D33</f>
        <v>Bradley Keyer (10)</v>
      </c>
      <c r="D27" s="114" t="str">
        <f ca="1">'State Men''s Recap'!B27</f>
        <v>Coronado Cougars</v>
      </c>
      <c r="E27" s="114">
        <f ca="1">'State Men''s Recap'!E33</f>
        <v>80</v>
      </c>
      <c r="F27" s="114">
        <f ca="1">'State Men''s Recap'!F33</f>
        <v>77</v>
      </c>
      <c r="G27" s="114">
        <f ca="1">'State Men''s Recap'!G33</f>
        <v>157</v>
      </c>
    </row>
    <row r="28" spans="1:7">
      <c r="A28" s="170"/>
      <c r="B28" s="126">
        <f t="shared" si="1"/>
        <v>15</v>
      </c>
      <c r="C28" s="116" t="str">
        <f ca="1">'State Men''s Recap'!C34:D34</f>
        <v>Andrew Chu (9)</v>
      </c>
      <c r="D28" s="114" t="str">
        <f ca="1">'State Men''s Recap'!B27</f>
        <v>Coronado Cougars</v>
      </c>
      <c r="E28" s="114">
        <f ca="1">'State Men''s Recap'!E34</f>
        <v>76</v>
      </c>
      <c r="F28" s="114">
        <f ca="1">'State Men''s Recap'!F34</f>
        <v>82</v>
      </c>
      <c r="G28" s="114">
        <f ca="1">'State Men''s Recap'!G34</f>
        <v>158</v>
      </c>
    </row>
    <row r="29" spans="1:7">
      <c r="A29" s="170"/>
      <c r="B29" s="126">
        <f t="shared" si="1"/>
        <v>16</v>
      </c>
      <c r="C29" s="116" t="str">
        <f ca="1">'State Men''s Recap'!C73</f>
        <v>Josh Ralph (11)</v>
      </c>
      <c r="D29" s="114" t="str">
        <f ca="1">'State Men''s Recap'!D73</f>
        <v>Damonte Ranch</v>
      </c>
      <c r="E29" s="114">
        <f ca="1">'State Men''s Recap'!E73</f>
        <v>76</v>
      </c>
      <c r="F29" s="114">
        <f ca="1">'State Men''s Recap'!F73</f>
        <v>84</v>
      </c>
      <c r="G29" s="114">
        <f ca="1">'State Men''s Recap'!G73</f>
        <v>160</v>
      </c>
    </row>
    <row r="30" spans="1:7">
      <c r="A30" s="170"/>
      <c r="B30" s="126">
        <f t="shared" si="1"/>
        <v>16</v>
      </c>
      <c r="C30" s="116" t="str">
        <f ca="1">'State Men''s Recap'!C78</f>
        <v>Hayden Cottle (12)</v>
      </c>
      <c r="D30" s="114" t="str">
        <f ca="1">'State Men''s Recap'!D78</f>
        <v>Green Valley</v>
      </c>
      <c r="E30" s="114">
        <f ca="1">'State Men''s Recap'!E78</f>
        <v>78</v>
      </c>
      <c r="F30" s="114">
        <f ca="1">'State Men''s Recap'!F78</f>
        <v>82</v>
      </c>
      <c r="G30" s="114">
        <f ca="1">'State Men''s Recap'!G78</f>
        <v>160</v>
      </c>
    </row>
    <row r="31" spans="1:7">
      <c r="A31" s="170"/>
      <c r="B31" s="126">
        <f t="shared" si="1"/>
        <v>16</v>
      </c>
      <c r="C31" s="116" t="str">
        <f ca="1">'State Men''s Recap'!C32:D32</f>
        <v>Matt Welch (11)</v>
      </c>
      <c r="D31" s="114" t="str">
        <f ca="1">'State Men''s Recap'!B27</f>
        <v>Coronado Cougars</v>
      </c>
      <c r="E31" s="114">
        <f ca="1">'State Men''s Recap'!E32</f>
        <v>81</v>
      </c>
      <c r="F31" s="114">
        <f ca="1">'State Men''s Recap'!F32</f>
        <v>79</v>
      </c>
      <c r="G31" s="114">
        <f ca="1">'State Men''s Recap'!G32</f>
        <v>160</v>
      </c>
    </row>
    <row r="32" spans="1:7">
      <c r="A32" s="170"/>
      <c r="B32" s="126">
        <f t="shared" si="1"/>
        <v>16</v>
      </c>
      <c r="C32" s="116" t="str">
        <f ca="1">'State Men''s Recap'!C51:D51</f>
        <v>Bradley Collet (9)</v>
      </c>
      <c r="D32" s="114" t="str">
        <f ca="1">'State Men''s Recap'!B47</f>
        <v>Palo Vede Panthers</v>
      </c>
      <c r="E32" s="114">
        <f ca="1">'State Men''s Recap'!E51</f>
        <v>82</v>
      </c>
      <c r="F32" s="114">
        <f ca="1">'State Men''s Recap'!F51</f>
        <v>78</v>
      </c>
      <c r="G32" s="114">
        <f ca="1">'State Men''s Recap'!G51</f>
        <v>160</v>
      </c>
    </row>
    <row r="33" spans="1:7">
      <c r="A33" s="170"/>
      <c r="B33" s="126">
        <f t="shared" si="1"/>
        <v>20</v>
      </c>
      <c r="C33" s="116" t="str">
        <f ca="1">'State Men''s Recap'!C50:D50</f>
        <v>Brandon Bauman (10)</v>
      </c>
      <c r="D33" s="114" t="str">
        <f ca="1">'State Men''s Recap'!B47</f>
        <v>Palo Vede Panthers</v>
      </c>
      <c r="E33" s="114">
        <f ca="1">'State Men''s Recap'!E50</f>
        <v>80</v>
      </c>
      <c r="F33" s="114">
        <f ca="1">'State Men''s Recap'!F50</f>
        <v>81</v>
      </c>
      <c r="G33" s="114">
        <f ca="1">'State Men''s Recap'!G50</f>
        <v>161</v>
      </c>
    </row>
    <row r="34" spans="1:7">
      <c r="A34" s="170"/>
      <c r="B34" s="126">
        <f t="shared" si="1"/>
        <v>21</v>
      </c>
      <c r="C34" s="116" t="str">
        <f ca="1">'State Men''s Recap'!C80</f>
        <v>Dorian Patel (11)</v>
      </c>
      <c r="D34" s="114" t="str">
        <f ca="1">'State Men''s Recap'!D80</f>
        <v>Pahrump Valley</v>
      </c>
      <c r="E34" s="114">
        <f ca="1">'State Men''s Recap'!E80</f>
        <v>78</v>
      </c>
      <c r="F34" s="114">
        <f ca="1">'State Men''s Recap'!F80</f>
        <v>85</v>
      </c>
      <c r="G34" s="114">
        <f ca="1">'State Men''s Recap'!G80</f>
        <v>163</v>
      </c>
    </row>
    <row r="35" spans="1:7">
      <c r="A35" s="170"/>
      <c r="B35" s="126">
        <f t="shared" si="1"/>
        <v>21</v>
      </c>
      <c r="C35" s="116" t="str">
        <f ca="1">'State Men''s Recap'!C19:D19</f>
        <v>Drew McMillan (12)</v>
      </c>
      <c r="D35" s="114" t="str">
        <f ca="1">'State Men''s Recap'!B17</f>
        <v>Bishop Manogue Miners</v>
      </c>
      <c r="E35" s="114">
        <f ca="1">'State Men''s Recap'!E19</f>
        <v>80</v>
      </c>
      <c r="F35" s="114">
        <f ca="1">'State Men''s Recap'!F19</f>
        <v>83</v>
      </c>
      <c r="G35" s="114">
        <f ca="1">'State Men''s Recap'!G19</f>
        <v>163</v>
      </c>
    </row>
    <row r="36" spans="1:7">
      <c r="A36" s="170"/>
      <c r="B36" s="126">
        <f t="shared" si="1"/>
        <v>23</v>
      </c>
      <c r="C36" s="116" t="str">
        <f ca="1">'State Men''s Recap'!C31:D31</f>
        <v>Kabir Nabar (12)</v>
      </c>
      <c r="D36" s="114" t="str">
        <f ca="1">'State Men''s Recap'!B27</f>
        <v>Coronado Cougars</v>
      </c>
      <c r="E36" s="114">
        <f ca="1">'State Men''s Recap'!E31</f>
        <v>81</v>
      </c>
      <c r="F36" s="114">
        <f ca="1">'State Men''s Recap'!F31</f>
        <v>83</v>
      </c>
      <c r="G36" s="114">
        <f ca="1">'State Men''s Recap'!G31</f>
        <v>164</v>
      </c>
    </row>
    <row r="37" spans="1:7">
      <c r="A37" s="170"/>
      <c r="B37" s="126">
        <f t="shared" si="1"/>
        <v>23</v>
      </c>
      <c r="C37" s="116" t="str">
        <f ca="1">'State Men''s Recap'!C79</f>
        <v>Grayson Savio (10)</v>
      </c>
      <c r="D37" s="114" t="str">
        <f ca="1">'State Men''s Recap'!D79</f>
        <v>Green Valley</v>
      </c>
      <c r="E37" s="114">
        <f ca="1">'State Men''s Recap'!E79</f>
        <v>85</v>
      </c>
      <c r="F37" s="114">
        <f ca="1">'State Men''s Recap'!F79</f>
        <v>79</v>
      </c>
      <c r="G37" s="114">
        <f ca="1">'State Men''s Recap'!G79</f>
        <v>164</v>
      </c>
    </row>
    <row r="38" spans="1:7">
      <c r="A38" s="170"/>
      <c r="B38" s="126">
        <f t="shared" si="1"/>
        <v>25</v>
      </c>
      <c r="C38" s="116" t="str">
        <f ca="1">'State Men''s Recap'!C9</f>
        <v>Frank Frisbee (10)</v>
      </c>
      <c r="D38" s="114" t="str">
        <f ca="1">'State Men''s Recap'!B7</f>
        <v>Bishop Gorman Gaels</v>
      </c>
      <c r="E38" s="114">
        <f ca="1">'State Men''s Recap'!E9</f>
        <v>81</v>
      </c>
      <c r="F38" s="114">
        <f ca="1">'State Men''s Recap'!F9</f>
        <v>84</v>
      </c>
      <c r="G38" s="114">
        <f ca="1">'State Men''s Recap'!G9</f>
        <v>165</v>
      </c>
    </row>
    <row r="39" spans="1:7">
      <c r="A39" s="170"/>
      <c r="B39" s="126">
        <f t="shared" si="1"/>
        <v>26</v>
      </c>
      <c r="C39" s="116" t="str">
        <f ca="1">'State Men''s Recap'!C20:D20</f>
        <v>Harrison Holetz (9)</v>
      </c>
      <c r="D39" s="114" t="str">
        <f ca="1">'State Men''s Recap'!B17</f>
        <v>Bishop Manogue Miners</v>
      </c>
      <c r="E39" s="114">
        <f ca="1">'State Men''s Recap'!E20</f>
        <v>80</v>
      </c>
      <c r="F39" s="114">
        <f ca="1">'State Men''s Recap'!F20</f>
        <v>86</v>
      </c>
      <c r="G39" s="114">
        <f ca="1">'State Men''s Recap'!G20</f>
        <v>166</v>
      </c>
    </row>
    <row r="40" spans="1:7">
      <c r="A40" s="170"/>
      <c r="B40" s="126">
        <f t="shared" si="1"/>
        <v>27</v>
      </c>
      <c r="C40" s="116" t="str">
        <f ca="1">'State Men''s Recap'!C70</f>
        <v>Van Thomas (9)</v>
      </c>
      <c r="D40" s="114" t="str">
        <f ca="1">'State Men''s Recap'!D70</f>
        <v>Arbor View</v>
      </c>
      <c r="E40" s="114">
        <f ca="1">'State Men''s Recap'!E70</f>
        <v>79</v>
      </c>
      <c r="F40" s="114">
        <f ca="1">'State Men''s Recap'!F70</f>
        <v>88</v>
      </c>
      <c r="G40" s="114">
        <f ca="1">'State Men''s Recap'!G70</f>
        <v>167</v>
      </c>
    </row>
    <row r="41" spans="1:7">
      <c r="A41" s="170"/>
      <c r="B41" s="126">
        <f t="shared" si="1"/>
        <v>27</v>
      </c>
      <c r="C41" s="116" t="str">
        <f ca="1">'State Men''s Recap'!C75</f>
        <v>Narayan Gill (10)</v>
      </c>
      <c r="D41" s="114" t="str">
        <f ca="1">'State Men''s Recap'!D75</f>
        <v>Galena</v>
      </c>
      <c r="E41" s="114">
        <f ca="1">'State Men''s Recap'!E75</f>
        <v>85</v>
      </c>
      <c r="F41" s="114">
        <f ca="1">'State Men''s Recap'!F75</f>
        <v>82</v>
      </c>
      <c r="G41" s="114">
        <f ca="1">'State Men''s Recap'!G75</f>
        <v>167</v>
      </c>
    </row>
    <row r="42" spans="1:7">
      <c r="A42" s="170"/>
      <c r="B42" s="126">
        <f t="shared" si="1"/>
        <v>29</v>
      </c>
      <c r="C42" s="116" t="str">
        <f ca="1">'State Men''s Recap'!C23:D23</f>
        <v>Nick Greco (12)</v>
      </c>
      <c r="D42" s="114" t="str">
        <f ca="1">'State Men''s Recap'!B17</f>
        <v>Bishop Manogue Miners</v>
      </c>
      <c r="E42" s="114">
        <f ca="1">'State Men''s Recap'!E23</f>
        <v>78</v>
      </c>
      <c r="F42" s="114">
        <f ca="1">'State Men''s Recap'!F23</f>
        <v>91</v>
      </c>
      <c r="G42" s="114">
        <f ca="1">'State Men''s Recap'!G23</f>
        <v>169</v>
      </c>
    </row>
    <row r="43" spans="1:7">
      <c r="A43" s="170"/>
      <c r="B43" s="126">
        <f t="shared" si="1"/>
        <v>29</v>
      </c>
      <c r="C43" s="116" t="str">
        <f ca="1">'State Men''s Recap'!C53:D53</f>
        <v>Andrew Garcia (10)</v>
      </c>
      <c r="D43" s="114" t="str">
        <f ca="1">'State Men''s Recap'!B47</f>
        <v>Palo Vede Panthers</v>
      </c>
      <c r="E43" s="114">
        <f ca="1">'State Men''s Recap'!E53</f>
        <v>79</v>
      </c>
      <c r="F43" s="114">
        <f ca="1">'State Men''s Recap'!F53</f>
        <v>90</v>
      </c>
      <c r="G43" s="114">
        <f ca="1">'State Men''s Recap'!G53</f>
        <v>169</v>
      </c>
    </row>
    <row r="44" spans="1:7">
      <c r="A44" s="170"/>
      <c r="B44" s="126">
        <f t="shared" si="1"/>
        <v>31</v>
      </c>
      <c r="C44" s="116" t="str">
        <f ca="1">'State Men''s Recap'!C42:D42</f>
        <v>Nick Rae (11)</v>
      </c>
      <c r="D44" s="114" t="str">
        <f ca="1">'State Men''s Recap'!B37</f>
        <v>Foothill Falcons</v>
      </c>
      <c r="E44" s="114">
        <f ca="1">'State Men''s Recap'!E42</f>
        <v>82</v>
      </c>
      <c r="F44" s="114">
        <f ca="1">'State Men''s Recap'!F42</f>
        <v>88</v>
      </c>
      <c r="G44" s="114">
        <f ca="1">'State Men''s Recap'!G42</f>
        <v>170</v>
      </c>
    </row>
    <row r="45" spans="1:7">
      <c r="A45" s="170"/>
      <c r="B45" s="126">
        <f t="shared" si="1"/>
        <v>31</v>
      </c>
      <c r="C45" s="116" t="str">
        <f ca="1">'State Men''s Recap'!C40:D40</f>
        <v>Robert Zoucha (12)</v>
      </c>
      <c r="D45" s="114" t="str">
        <f ca="1">'State Men''s Recap'!B37</f>
        <v>Foothill Falcons</v>
      </c>
      <c r="E45" s="114">
        <f ca="1">'State Men''s Recap'!E40</f>
        <v>88</v>
      </c>
      <c r="F45" s="114">
        <f ca="1">'State Men''s Recap'!F40</f>
        <v>82</v>
      </c>
      <c r="G45" s="114">
        <f ca="1">'State Men''s Recap'!G40</f>
        <v>170</v>
      </c>
    </row>
    <row r="46" spans="1:7">
      <c r="A46" s="170"/>
      <c r="B46" s="126">
        <f t="shared" ref="B46:B64" si="2">RANK(G46,$G$14:$G$64,51)</f>
        <v>33</v>
      </c>
      <c r="C46" s="116" t="str">
        <f ca="1">'State Men''s Recap'!C12</f>
        <v>Ben Schlichting (11)</v>
      </c>
      <c r="D46" s="114" t="str">
        <f ca="1">'State Men''s Recap'!B7</f>
        <v>Bishop Gorman Gaels</v>
      </c>
      <c r="E46" s="114">
        <f ca="1">'State Men''s Recap'!E12</f>
        <v>87</v>
      </c>
      <c r="F46" s="114">
        <f ca="1">'State Men''s Recap'!F12</f>
        <v>84</v>
      </c>
      <c r="G46" s="114">
        <f ca="1">'State Men''s Recap'!G12</f>
        <v>171</v>
      </c>
    </row>
    <row r="47" spans="1:7">
      <c r="A47" s="170"/>
      <c r="B47" s="126">
        <f t="shared" si="2"/>
        <v>34</v>
      </c>
      <c r="C47" s="116" t="str">
        <f ca="1">'State Men''s Recap'!C44:D44</f>
        <v>Connor Bodin (11)</v>
      </c>
      <c r="D47" s="114" t="str">
        <f ca="1">'State Men''s Recap'!B37</f>
        <v>Foothill Falcons</v>
      </c>
      <c r="E47" s="114">
        <f ca="1">'State Men''s Recap'!E44</f>
        <v>80</v>
      </c>
      <c r="F47" s="114">
        <f ca="1">'State Men''s Recap'!F44</f>
        <v>92</v>
      </c>
      <c r="G47" s="114">
        <f ca="1">'State Men''s Recap'!G44</f>
        <v>172</v>
      </c>
    </row>
    <row r="48" spans="1:7">
      <c r="A48" s="170"/>
      <c r="B48" s="126">
        <f t="shared" si="2"/>
        <v>35</v>
      </c>
      <c r="C48" s="116" t="str">
        <f ca="1">'State Men''s Recap'!C60:D60</f>
        <v>Tommy McAlister</v>
      </c>
      <c r="D48" s="114" t="str">
        <f ca="1">'State Men''s Recap'!B57</f>
        <v>Spanish Springs</v>
      </c>
      <c r="E48" s="114">
        <f ca="1">'State Men''s Recap'!E60</f>
        <v>81</v>
      </c>
      <c r="F48" s="114">
        <f ca="1">'State Men''s Recap'!F60</f>
        <v>92</v>
      </c>
      <c r="G48" s="114">
        <f ca="1">'State Men''s Recap'!G60</f>
        <v>173</v>
      </c>
    </row>
    <row r="49" spans="1:7">
      <c r="A49" s="170"/>
      <c r="B49" s="126">
        <f t="shared" si="2"/>
        <v>35</v>
      </c>
      <c r="C49" s="116" t="str">
        <f ca="1">'State Men''s Recap'!C22:D22</f>
        <v>Nick Turner (9)</v>
      </c>
      <c r="D49" s="114" t="str">
        <f ca="1">'State Men''s Recap'!B17</f>
        <v>Bishop Manogue Miners</v>
      </c>
      <c r="E49" s="114">
        <f ca="1">'State Men''s Recap'!E22</f>
        <v>83</v>
      </c>
      <c r="F49" s="114">
        <f ca="1">'State Men''s Recap'!F22</f>
        <v>90</v>
      </c>
      <c r="G49" s="114">
        <f ca="1">'State Men''s Recap'!G22</f>
        <v>173</v>
      </c>
    </row>
    <row r="50" spans="1:7">
      <c r="A50" s="170"/>
      <c r="B50" s="126">
        <f t="shared" si="2"/>
        <v>35</v>
      </c>
      <c r="C50" s="116" t="str">
        <f ca="1">'State Men''s Recap'!C43:D43</f>
        <v>Nick Grinder (10)</v>
      </c>
      <c r="D50" s="114" t="str">
        <f ca="1">'State Men''s Recap'!B37</f>
        <v>Foothill Falcons</v>
      </c>
      <c r="E50" s="114">
        <f ca="1">'State Men''s Recap'!E43</f>
        <v>85</v>
      </c>
      <c r="F50" s="114">
        <f ca="1">'State Men''s Recap'!F43</f>
        <v>88</v>
      </c>
      <c r="G50" s="114">
        <f ca="1">'State Men''s Recap'!G43</f>
        <v>173</v>
      </c>
    </row>
    <row r="51" spans="1:7">
      <c r="A51" s="170"/>
      <c r="B51" s="126">
        <f t="shared" si="2"/>
        <v>38</v>
      </c>
      <c r="C51" s="116" t="str">
        <f ca="1">'State Men''s Recap'!C76</f>
        <v>Collin Sturge (11)</v>
      </c>
      <c r="D51" s="114" t="str">
        <f ca="1">'State Men''s Recap'!D76</f>
        <v>Galena</v>
      </c>
      <c r="E51" s="114">
        <f ca="1">'State Men''s Recap'!E76</f>
        <v>83</v>
      </c>
      <c r="F51" s="114">
        <f ca="1">'State Men''s Recap'!F76</f>
        <v>91</v>
      </c>
      <c r="G51" s="114">
        <f ca="1">'State Men''s Recap'!G76</f>
        <v>174</v>
      </c>
    </row>
    <row r="52" spans="1:7">
      <c r="A52" s="170"/>
      <c r="B52" s="126">
        <f t="shared" si="2"/>
        <v>38</v>
      </c>
      <c r="C52" s="116" t="str">
        <f ca="1">'State Men''s Recap'!C81</f>
        <v>Sam Murray (12)</v>
      </c>
      <c r="D52" s="114" t="str">
        <f ca="1">'State Men''s Recap'!D81</f>
        <v>Reno</v>
      </c>
      <c r="E52" s="114">
        <f ca="1">'State Men''s Recap'!E81</f>
        <v>91</v>
      </c>
      <c r="F52" s="114">
        <f ca="1">'State Men''s Recap'!F81</f>
        <v>83</v>
      </c>
      <c r="G52" s="114">
        <f ca="1">'State Men''s Recap'!G81</f>
        <v>174</v>
      </c>
    </row>
    <row r="53" spans="1:7">
      <c r="A53" s="170"/>
      <c r="B53" s="126">
        <f t="shared" si="2"/>
        <v>38</v>
      </c>
      <c r="C53" s="116" t="str">
        <f ca="1">'State Men''s Recap'!C71</f>
        <v>John Wilborn (11)</v>
      </c>
      <c r="D53" s="114" t="str">
        <f ca="1">'State Men''s Recap'!D71</f>
        <v>Canyon Springs</v>
      </c>
      <c r="E53" s="114">
        <f ca="1">'State Men''s Recap'!E71</f>
        <v>91</v>
      </c>
      <c r="F53" s="114">
        <f ca="1">'State Men''s Recap'!F71</f>
        <v>83</v>
      </c>
      <c r="G53" s="114">
        <f ca="1">'State Men''s Recap'!G71</f>
        <v>174</v>
      </c>
    </row>
    <row r="54" spans="1:7">
      <c r="A54" s="170"/>
      <c r="B54" s="126">
        <f t="shared" si="2"/>
        <v>41</v>
      </c>
      <c r="C54" s="116" t="str">
        <f ca="1">'State Men''s Recap'!C72</f>
        <v>Nate Brown (12)</v>
      </c>
      <c r="D54" s="114" t="str">
        <f ca="1">'State Men''s Recap'!D72</f>
        <v>Carson</v>
      </c>
      <c r="E54" s="114">
        <f ca="1">'State Men''s Recap'!E72</f>
        <v>87</v>
      </c>
      <c r="F54" s="114">
        <f ca="1">'State Men''s Recap'!F72</f>
        <v>89</v>
      </c>
      <c r="G54" s="114">
        <f ca="1">'State Men''s Recap'!G72</f>
        <v>176</v>
      </c>
    </row>
    <row r="55" spans="1:7">
      <c r="A55" s="170"/>
      <c r="B55" s="126">
        <f t="shared" si="2"/>
        <v>41</v>
      </c>
      <c r="C55" s="116" t="str">
        <f ca="1">'State Men''s Recap'!C41:D41</f>
        <v>Nick Pergola (12)</v>
      </c>
      <c r="D55" s="114" t="str">
        <f ca="1">'State Men''s Recap'!B37</f>
        <v>Foothill Falcons</v>
      </c>
      <c r="E55" s="114">
        <f ca="1">'State Men''s Recap'!E41</f>
        <v>96</v>
      </c>
      <c r="F55" s="114">
        <f ca="1">'State Men''s Recap'!F41</f>
        <v>80</v>
      </c>
      <c r="G55" s="114">
        <f ca="1">'State Men''s Recap'!G41</f>
        <v>176</v>
      </c>
    </row>
    <row r="56" spans="1:7">
      <c r="A56" s="170"/>
      <c r="B56" s="126">
        <f t="shared" si="2"/>
        <v>43</v>
      </c>
      <c r="C56" s="116" t="str">
        <f ca="1">'State Men''s Recap'!C14</f>
        <v>Anthony Lalli (9)</v>
      </c>
      <c r="D56" s="114" t="str">
        <f ca="1">'State Men''s Recap'!B7</f>
        <v>Bishop Gorman Gaels</v>
      </c>
      <c r="E56" s="114">
        <f ca="1">'State Men''s Recap'!E14</f>
        <v>86</v>
      </c>
      <c r="F56" s="114">
        <f ca="1">'State Men''s Recap'!F14</f>
        <v>91</v>
      </c>
      <c r="G56" s="114">
        <f ca="1">'State Men''s Recap'!G14</f>
        <v>177</v>
      </c>
    </row>
    <row r="57" spans="1:7">
      <c r="A57" s="170"/>
      <c r="B57" s="126">
        <f t="shared" si="2"/>
        <v>44</v>
      </c>
      <c r="C57" s="116" t="str">
        <f ca="1">'State Men''s Recap'!C13</f>
        <v>Luke Gardner (11)</v>
      </c>
      <c r="D57" s="114" t="str">
        <f ca="1">'State Men''s Recap'!B7</f>
        <v>Bishop Gorman Gaels</v>
      </c>
      <c r="E57" s="114">
        <f ca="1">'State Men''s Recap'!E13</f>
        <v>84</v>
      </c>
      <c r="F57" s="114">
        <f ca="1">'State Men''s Recap'!F13</f>
        <v>98</v>
      </c>
      <c r="G57" s="114">
        <f ca="1">'State Men''s Recap'!G13</f>
        <v>182</v>
      </c>
    </row>
    <row r="58" spans="1:7">
      <c r="A58" s="170"/>
      <c r="B58" s="126">
        <f t="shared" si="2"/>
        <v>45</v>
      </c>
      <c r="C58" s="116" t="str">
        <f ca="1">'State Men''s Recap'!C63:D63</f>
        <v>Matt Beebe (12)</v>
      </c>
      <c r="D58" s="114" t="str">
        <f ca="1">'State Men''s Recap'!B57</f>
        <v>Spanish Springs</v>
      </c>
      <c r="E58" s="114">
        <f ca="1">'State Men''s Recap'!E63</f>
        <v>96</v>
      </c>
      <c r="F58" s="114">
        <f ca="1">'State Men''s Recap'!F63</f>
        <v>88</v>
      </c>
      <c r="G58" s="114">
        <f ca="1">'State Men''s Recap'!G63</f>
        <v>184</v>
      </c>
    </row>
    <row r="59" spans="1:7">
      <c r="A59" s="170"/>
      <c r="B59" s="126">
        <f t="shared" si="2"/>
        <v>46</v>
      </c>
      <c r="C59" s="116" t="str">
        <f ca="1">'State Men''s Recap'!C11</f>
        <v>Bryce McEachern (10)</v>
      </c>
      <c r="D59" s="114" t="str">
        <f ca="1">'State Men''s Recap'!B7</f>
        <v>Bishop Gorman Gaels</v>
      </c>
      <c r="E59" s="114">
        <f ca="1">'State Men''s Recap'!E11</f>
        <v>102</v>
      </c>
      <c r="F59" s="114">
        <f ca="1">'State Men''s Recap'!F11</f>
        <v>89</v>
      </c>
      <c r="G59" s="114">
        <f ca="1">'State Men''s Recap'!G11</f>
        <v>191</v>
      </c>
    </row>
    <row r="60" spans="1:7">
      <c r="A60" s="170"/>
      <c r="B60" s="126">
        <f t="shared" si="2"/>
        <v>47</v>
      </c>
      <c r="C60" s="116" t="str">
        <f ca="1">'State Men''s Recap'!C61:D61</f>
        <v>Cole Shirley (10)</v>
      </c>
      <c r="D60" s="114" t="str">
        <f ca="1">'State Men''s Recap'!B57</f>
        <v>Spanish Springs</v>
      </c>
      <c r="E60" s="114">
        <f ca="1">'State Men''s Recap'!E61</f>
        <v>100</v>
      </c>
      <c r="F60" s="114">
        <f ca="1">'State Men''s Recap'!F61</f>
        <v>97</v>
      </c>
      <c r="G60" s="114">
        <f ca="1">'State Men''s Recap'!G61</f>
        <v>197</v>
      </c>
    </row>
    <row r="61" spans="1:7">
      <c r="A61" s="170"/>
      <c r="B61" s="126">
        <f t="shared" si="2"/>
        <v>48</v>
      </c>
      <c r="C61" s="116" t="str">
        <f ca="1">'State Men''s Recap'!C64:D64</f>
        <v>Matt Perera (9)</v>
      </c>
      <c r="D61" s="114" t="str">
        <f ca="1">'State Men''s Recap'!B57</f>
        <v>Spanish Springs</v>
      </c>
      <c r="E61" s="114">
        <f ca="1">'State Men''s Recap'!E64</f>
        <v>99</v>
      </c>
      <c r="F61" s="114">
        <f ca="1">'State Men''s Recap'!F64</f>
        <v>101</v>
      </c>
      <c r="G61" s="114">
        <f ca="1">'State Men''s Recap'!G64</f>
        <v>200</v>
      </c>
    </row>
    <row r="62" spans="1:7">
      <c r="B62" s="126">
        <f t="shared" si="2"/>
        <v>48</v>
      </c>
      <c r="C62" s="116" t="str">
        <f ca="1">'State Men''s Recap'!C54:D54</f>
        <v>Tanner Lish (9)</v>
      </c>
      <c r="D62" s="114" t="str">
        <f ca="1">'State Men''s Recap'!B47</f>
        <v>Palo Vede Panthers</v>
      </c>
      <c r="E62" s="114">
        <f ca="1">'State Men''s Recap'!E54</f>
        <v>103</v>
      </c>
      <c r="F62" s="114">
        <f ca="1">'State Men''s Recap'!F54</f>
        <v>97</v>
      </c>
      <c r="G62" s="114">
        <f ca="1">'State Men''s Recap'!G54</f>
        <v>200</v>
      </c>
    </row>
    <row r="63" spans="1:7">
      <c r="B63" s="126">
        <f t="shared" si="2"/>
        <v>50</v>
      </c>
      <c r="C63" s="116" t="str">
        <f ca="1">'State Men''s Recap'!C24:D24</f>
        <v>Hayden White (9)</v>
      </c>
      <c r="D63" s="114" t="str">
        <f ca="1">'State Men''s Recap'!B17</f>
        <v>Bishop Manogue Miners</v>
      </c>
      <c r="E63" s="114">
        <f ca="1">'State Men''s Recap'!E24</f>
        <v>100</v>
      </c>
      <c r="F63" s="114">
        <f ca="1">'State Men''s Recap'!F24</f>
        <v>108</v>
      </c>
      <c r="G63" s="114">
        <f ca="1">'State Men''s Recap'!G24</f>
        <v>208</v>
      </c>
    </row>
    <row r="64" spans="1:7">
      <c r="B64" s="126">
        <f t="shared" si="2"/>
        <v>51</v>
      </c>
      <c r="C64" s="116" t="str">
        <f ca="1">'State Men''s Recap'!C62:D62</f>
        <v>Owen Bartlett (9)</v>
      </c>
      <c r="D64" s="114" t="str">
        <f ca="1">'State Men''s Recap'!B57</f>
        <v>Spanish Springs</v>
      </c>
      <c r="E64" s="114">
        <f ca="1">'State Men''s Recap'!E62</f>
        <v>107</v>
      </c>
      <c r="F64" s="114">
        <f ca="1">'State Men''s Recap'!F62</f>
        <v>102</v>
      </c>
      <c r="G64" s="114">
        <f ca="1">'State Men''s Recap'!G62</f>
        <v>209</v>
      </c>
    </row>
    <row r="65" spans="2:8">
      <c r="B65" s="306"/>
      <c r="C65" s="297"/>
      <c r="D65" s="276"/>
      <c r="E65" s="276"/>
      <c r="F65" s="276"/>
      <c r="G65" s="276"/>
      <c r="H65" s="307"/>
    </row>
    <row r="66" spans="2:8">
      <c r="B66" s="306"/>
      <c r="C66" s="297"/>
      <c r="D66" s="276"/>
      <c r="E66" s="276"/>
      <c r="F66" s="276"/>
      <c r="G66" s="276"/>
      <c r="H66" s="307"/>
    </row>
    <row r="67" spans="2:8">
      <c r="B67" s="306"/>
      <c r="C67" s="297"/>
      <c r="D67" s="276"/>
      <c r="E67" s="276"/>
      <c r="F67" s="276"/>
      <c r="G67" s="276"/>
      <c r="H67" s="307"/>
    </row>
    <row r="68" spans="2:8">
      <c r="B68" s="306"/>
      <c r="C68" s="297"/>
      <c r="D68" s="276"/>
      <c r="E68" s="276"/>
      <c r="F68" s="276"/>
      <c r="G68" s="276"/>
      <c r="H68" s="307"/>
    </row>
    <row r="69" spans="2:8">
      <c r="B69" s="306"/>
      <c r="C69" s="297"/>
      <c r="D69" s="276"/>
      <c r="E69" s="276"/>
      <c r="F69" s="276"/>
      <c r="G69" s="276"/>
      <c r="H69" s="307"/>
    </row>
    <row r="70" spans="2:8">
      <c r="B70" s="306"/>
      <c r="C70" s="297"/>
      <c r="D70" s="276"/>
      <c r="E70" s="276"/>
      <c r="F70" s="276"/>
      <c r="G70" s="276"/>
      <c r="H70" s="307"/>
    </row>
    <row r="71" spans="2:8">
      <c r="B71" s="263"/>
      <c r="C71" s="263"/>
      <c r="D71" s="263"/>
      <c r="E71" s="263"/>
      <c r="F71" s="263"/>
      <c r="G71" s="263"/>
      <c r="H71" s="307"/>
    </row>
  </sheetData>
  <mergeCells count="5">
    <mergeCell ref="B12:G12"/>
    <mergeCell ref="B1:G1"/>
    <mergeCell ref="C2:D2"/>
    <mergeCell ref="C9:D9"/>
    <mergeCell ref="C10:D10"/>
  </mergeCells>
  <phoneticPr fontId="1" type="noConversion"/>
  <pageMargins left="0.75" right="0.75" top="0.5" bottom="0.5" header="0.5" footer="0.5"/>
  <pageSetup scale="73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59"/>
  <sheetViews>
    <sheetView workbookViewId="0">
      <selection activeCell="O22" sqref="A1:O22"/>
    </sheetView>
  </sheetViews>
  <sheetFormatPr defaultColWidth="7.625" defaultRowHeight="16.5"/>
  <cols>
    <col min="1" max="1" width="5.875" style="358" customWidth="1"/>
    <col min="2" max="2" width="5.875" style="385" customWidth="1"/>
    <col min="3" max="3" width="7.75" style="385" customWidth="1"/>
    <col min="4" max="4" width="17.125" style="386" customWidth="1"/>
    <col min="5" max="5" width="12.875" style="386" customWidth="1"/>
    <col min="6" max="6" width="1.375" style="386" customWidth="1"/>
    <col min="7" max="7" width="20" style="386" customWidth="1"/>
    <col min="8" max="8" width="10.125" style="386" customWidth="1"/>
    <col min="9" max="9" width="1.375" style="386" customWidth="1"/>
    <col min="10" max="10" width="16.625" style="386" customWidth="1"/>
    <col min="11" max="11" width="12.375" style="386" customWidth="1"/>
    <col min="12" max="12" width="1.625" style="386" customWidth="1"/>
    <col min="13" max="13" width="15.625" style="386" customWidth="1"/>
    <col min="14" max="14" width="12.375" style="386" bestFit="1" customWidth="1"/>
    <col min="15" max="15" width="3.375" style="358" customWidth="1"/>
    <col min="16" max="16" width="7.75" style="359" customWidth="1"/>
    <col min="17" max="17" width="2" style="359" customWidth="1"/>
    <col min="18" max="18" width="2.75" style="359" customWidth="1"/>
    <col min="19" max="19" width="17.125" style="359" bestFit="1" customWidth="1"/>
    <col min="20" max="20" width="12.875" style="359" bestFit="1" customWidth="1"/>
    <col min="21" max="16384" width="7.625" style="358"/>
  </cols>
  <sheetData>
    <row r="2" spans="1:30" ht="16.5" customHeight="1">
      <c r="B2" s="470" t="s">
        <v>284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30" ht="15.75">
      <c r="B3" s="471" t="s">
        <v>285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</row>
    <row r="4" spans="1:30" ht="15.75">
      <c r="B4" s="471" t="s">
        <v>286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</row>
    <row r="5" spans="1:30" s="366" customFormat="1" ht="28.5">
      <c r="A5" s="360" t="s">
        <v>20</v>
      </c>
      <c r="B5" s="361" t="s">
        <v>283</v>
      </c>
      <c r="C5" s="362" t="s">
        <v>19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  <c r="P5" s="365"/>
      <c r="Q5" s="365"/>
      <c r="R5" s="365"/>
      <c r="S5" s="365"/>
      <c r="T5" s="365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s="1" customFormat="1" ht="16.5" customHeight="1">
      <c r="A6" s="320">
        <v>1</v>
      </c>
      <c r="B6" s="321">
        <v>1</v>
      </c>
      <c r="C6" s="319">
        <v>0.50694444444444442</v>
      </c>
      <c r="D6" s="324" t="s">
        <v>188</v>
      </c>
      <c r="E6" s="323" t="s">
        <v>146</v>
      </c>
      <c r="G6" s="393" t="s">
        <v>78</v>
      </c>
      <c r="H6" s="393" t="s">
        <v>47</v>
      </c>
      <c r="I6" s="367"/>
      <c r="J6" s="327" t="s">
        <v>155</v>
      </c>
      <c r="K6" s="327" t="s">
        <v>121</v>
      </c>
      <c r="L6" s="367"/>
      <c r="M6" s="391" t="s">
        <v>162</v>
      </c>
      <c r="N6" s="391" t="s">
        <v>130</v>
      </c>
      <c r="O6" s="246"/>
      <c r="P6" s="318"/>
      <c r="Q6" s="248"/>
      <c r="R6" s="368"/>
    </row>
    <row r="7" spans="1:30" s="1" customFormat="1" ht="16.5" customHeight="1">
      <c r="A7" s="320">
        <v>1</v>
      </c>
      <c r="B7" s="321">
        <v>2</v>
      </c>
      <c r="C7" s="319">
        <v>0.51388888888888895</v>
      </c>
      <c r="D7" s="325" t="s">
        <v>189</v>
      </c>
      <c r="E7" s="323" t="s">
        <v>146</v>
      </c>
      <c r="G7" s="326" t="s">
        <v>79</v>
      </c>
      <c r="H7" s="326" t="s">
        <v>47</v>
      </c>
      <c r="I7" s="367"/>
      <c r="J7" s="323" t="s">
        <v>156</v>
      </c>
      <c r="K7" s="327" t="s">
        <v>121</v>
      </c>
      <c r="L7" s="367"/>
      <c r="M7" s="326" t="s">
        <v>164</v>
      </c>
      <c r="N7" s="326" t="s">
        <v>142</v>
      </c>
      <c r="O7" s="246"/>
      <c r="P7" s="318"/>
      <c r="Q7" s="248"/>
      <c r="R7" s="368"/>
    </row>
    <row r="8" spans="1:30" s="1" customFormat="1" ht="16.5" customHeight="1">
      <c r="A8" s="320">
        <v>1</v>
      </c>
      <c r="B8" s="321">
        <v>3</v>
      </c>
      <c r="C8" s="319">
        <v>0.52083333333333337</v>
      </c>
      <c r="D8" s="324" t="s">
        <v>190</v>
      </c>
      <c r="E8" s="323" t="s">
        <v>146</v>
      </c>
      <c r="G8" s="326" t="s">
        <v>80</v>
      </c>
      <c r="H8" s="326" t="s">
        <v>47</v>
      </c>
      <c r="I8" s="367"/>
      <c r="J8" s="327" t="s">
        <v>157</v>
      </c>
      <c r="K8" s="327" t="s">
        <v>121</v>
      </c>
      <c r="L8" s="367"/>
      <c r="M8" s="326" t="s">
        <v>165</v>
      </c>
      <c r="N8" s="326" t="s">
        <v>142</v>
      </c>
      <c r="O8" s="246"/>
      <c r="P8" s="318"/>
      <c r="Q8" s="248"/>
      <c r="R8" s="368"/>
    </row>
    <row r="9" spans="1:30" s="1" customFormat="1" ht="16.5" customHeight="1">
      <c r="A9" s="320">
        <v>1</v>
      </c>
      <c r="B9" s="321">
        <v>4</v>
      </c>
      <c r="C9" s="319">
        <v>0.52777777777777779</v>
      </c>
      <c r="D9" s="325" t="s">
        <v>191</v>
      </c>
      <c r="E9" s="323" t="s">
        <v>146</v>
      </c>
      <c r="G9" s="326" t="s">
        <v>81</v>
      </c>
      <c r="H9" s="326" t="s">
        <v>47</v>
      </c>
      <c r="I9" s="367"/>
      <c r="J9" s="323" t="s">
        <v>158</v>
      </c>
      <c r="K9" s="327" t="s">
        <v>121</v>
      </c>
      <c r="L9" s="367"/>
      <c r="M9" s="330" t="s">
        <v>201</v>
      </c>
      <c r="N9" s="330" t="s">
        <v>180</v>
      </c>
      <c r="O9" s="246"/>
      <c r="P9" s="318"/>
      <c r="Q9" s="248"/>
      <c r="R9" s="368"/>
    </row>
    <row r="10" spans="1:30" s="1" customFormat="1" ht="16.5" customHeight="1">
      <c r="A10" s="320">
        <v>1</v>
      </c>
      <c r="B10" s="321">
        <v>5</v>
      </c>
      <c r="C10" s="319">
        <v>0.53472222222222221</v>
      </c>
      <c r="D10" s="322" t="s">
        <v>192</v>
      </c>
      <c r="E10" s="323" t="s">
        <v>146</v>
      </c>
      <c r="G10" s="326" t="s">
        <v>82</v>
      </c>
      <c r="H10" s="326" t="s">
        <v>47</v>
      </c>
      <c r="I10" s="367"/>
      <c r="J10" s="328" t="s">
        <v>159</v>
      </c>
      <c r="K10" s="327" t="s">
        <v>121</v>
      </c>
      <c r="L10" s="367"/>
      <c r="M10" s="327" t="s">
        <v>163</v>
      </c>
      <c r="N10" s="327" t="s">
        <v>139</v>
      </c>
      <c r="O10" s="246"/>
      <c r="P10" s="318"/>
      <c r="Q10" s="248"/>
      <c r="R10" s="368"/>
    </row>
    <row r="11" spans="1:30" s="1" customFormat="1" ht="16.5" customHeight="1">
      <c r="A11" s="320">
        <v>1</v>
      </c>
      <c r="B11" s="321">
        <v>6</v>
      </c>
      <c r="C11" s="319">
        <v>0.54166666666666663</v>
      </c>
      <c r="D11" s="324" t="s">
        <v>193</v>
      </c>
      <c r="E11" s="323" t="s">
        <v>146</v>
      </c>
      <c r="G11" s="326" t="s">
        <v>83</v>
      </c>
      <c r="H11" s="326" t="s">
        <v>47</v>
      </c>
      <c r="I11" s="367"/>
      <c r="J11" s="327" t="s">
        <v>160</v>
      </c>
      <c r="K11" s="327" t="s">
        <v>121</v>
      </c>
      <c r="L11" s="367"/>
      <c r="M11" s="326" t="s">
        <v>77</v>
      </c>
      <c r="N11" s="326" t="s">
        <v>42</v>
      </c>
      <c r="O11" s="246"/>
      <c r="P11" s="318"/>
      <c r="Q11" s="248"/>
      <c r="R11" s="368"/>
    </row>
    <row r="12" spans="1:30" s="1" customFormat="1" ht="16.5" customHeight="1">
      <c r="A12" s="320">
        <v>1</v>
      </c>
      <c r="B12" s="321">
        <v>7</v>
      </c>
      <c r="C12" s="319">
        <v>0.54861111111111105</v>
      </c>
      <c r="D12" s="322" t="s">
        <v>149</v>
      </c>
      <c r="E12" s="323" t="s">
        <v>110</v>
      </c>
      <c r="G12" s="396" t="s">
        <v>87</v>
      </c>
      <c r="H12" s="396" t="s">
        <v>33</v>
      </c>
      <c r="I12" s="367"/>
      <c r="J12" s="388" t="s">
        <v>194</v>
      </c>
      <c r="K12" s="389" t="s">
        <v>148</v>
      </c>
      <c r="L12" s="367"/>
      <c r="M12" s="323" t="s">
        <v>161</v>
      </c>
      <c r="N12" s="323" t="s">
        <v>135</v>
      </c>
      <c r="O12" s="246"/>
      <c r="P12" s="318"/>
      <c r="Q12" s="248"/>
      <c r="R12" s="368"/>
    </row>
    <row r="13" spans="1:30" s="1" customFormat="1" ht="16.5" customHeight="1">
      <c r="A13" s="320">
        <v>1</v>
      </c>
      <c r="B13" s="321">
        <v>8</v>
      </c>
      <c r="C13" s="319">
        <v>0.55555555555555558</v>
      </c>
      <c r="D13" s="322" t="s">
        <v>150</v>
      </c>
      <c r="E13" s="323" t="s">
        <v>110</v>
      </c>
      <c r="G13" s="323" t="s">
        <v>88</v>
      </c>
      <c r="H13" s="327" t="s">
        <v>33</v>
      </c>
      <c r="I13" s="367"/>
      <c r="J13" s="323" t="s">
        <v>173</v>
      </c>
      <c r="K13" s="323" t="s">
        <v>148</v>
      </c>
      <c r="L13" s="367"/>
      <c r="M13" s="330" t="s">
        <v>84</v>
      </c>
      <c r="N13" s="330" t="s">
        <v>39</v>
      </c>
      <c r="O13" s="246"/>
      <c r="P13" s="318"/>
      <c r="Q13" s="248"/>
      <c r="R13" s="368"/>
    </row>
    <row r="14" spans="1:30" s="359" customFormat="1" ht="16.5" customHeight="1">
      <c r="A14" s="320">
        <v>1</v>
      </c>
      <c r="B14" s="320">
        <v>9</v>
      </c>
      <c r="C14" s="319">
        <v>0.5625</v>
      </c>
      <c r="D14" s="322" t="s">
        <v>151</v>
      </c>
      <c r="E14" s="323" t="s">
        <v>110</v>
      </c>
      <c r="G14" s="327" t="s">
        <v>89</v>
      </c>
      <c r="H14" s="327" t="s">
        <v>33</v>
      </c>
      <c r="J14" s="327" t="s">
        <v>195</v>
      </c>
      <c r="K14" s="323" t="s">
        <v>148</v>
      </c>
      <c r="M14" s="329" t="s">
        <v>199</v>
      </c>
      <c r="N14" s="329" t="s">
        <v>181</v>
      </c>
      <c r="O14" s="369"/>
      <c r="P14" s="318"/>
      <c r="Q14" s="248"/>
      <c r="R14" s="248"/>
    </row>
    <row r="15" spans="1:30" s="359" customFormat="1" ht="16.5" customHeight="1">
      <c r="A15" s="320">
        <v>1</v>
      </c>
      <c r="B15" s="320">
        <v>10</v>
      </c>
      <c r="C15" s="319">
        <v>0.56944444444444442</v>
      </c>
      <c r="D15" s="322" t="s">
        <v>152</v>
      </c>
      <c r="E15" s="323" t="s">
        <v>110</v>
      </c>
      <c r="G15" s="323" t="s">
        <v>90</v>
      </c>
      <c r="H15" s="327" t="s">
        <v>33</v>
      </c>
      <c r="J15" s="323" t="s">
        <v>196</v>
      </c>
      <c r="K15" s="323" t="s">
        <v>148</v>
      </c>
      <c r="M15" s="326" t="s">
        <v>76</v>
      </c>
      <c r="N15" s="326" t="s">
        <v>35</v>
      </c>
      <c r="O15" s="369"/>
      <c r="P15" s="318"/>
      <c r="Q15" s="248"/>
      <c r="R15" s="248"/>
    </row>
    <row r="16" spans="1:30" s="359" customFormat="1" ht="16.5" customHeight="1">
      <c r="A16" s="320">
        <v>1</v>
      </c>
      <c r="B16" s="320">
        <v>11</v>
      </c>
      <c r="C16" s="319">
        <v>0.57638888888888895</v>
      </c>
      <c r="D16" s="322" t="s">
        <v>153</v>
      </c>
      <c r="E16" s="323" t="s">
        <v>110</v>
      </c>
      <c r="G16" s="327" t="s">
        <v>92</v>
      </c>
      <c r="H16" s="327" t="s">
        <v>33</v>
      </c>
      <c r="J16" s="328" t="s">
        <v>197</v>
      </c>
      <c r="K16" s="323" t="s">
        <v>148</v>
      </c>
      <c r="M16" s="329" t="s">
        <v>200</v>
      </c>
      <c r="N16" s="329" t="s">
        <v>182</v>
      </c>
      <c r="O16" s="369"/>
      <c r="P16" s="318"/>
      <c r="Q16" s="248"/>
      <c r="R16" s="248"/>
    </row>
    <row r="17" spans="1:20" s="359" customFormat="1" ht="16.5" customHeight="1">
      <c r="A17" s="320">
        <v>1</v>
      </c>
      <c r="B17" s="320">
        <v>12</v>
      </c>
      <c r="C17" s="319">
        <v>0.58333333333333337</v>
      </c>
      <c r="D17" s="322" t="s">
        <v>154</v>
      </c>
      <c r="E17" s="323" t="s">
        <v>110</v>
      </c>
      <c r="G17" s="328" t="s">
        <v>91</v>
      </c>
      <c r="H17" s="327" t="s">
        <v>33</v>
      </c>
      <c r="J17" s="327" t="s">
        <v>198</v>
      </c>
      <c r="K17" s="323" t="s">
        <v>148</v>
      </c>
      <c r="M17" s="325" t="s">
        <v>85</v>
      </c>
      <c r="N17" s="325" t="s">
        <v>39</v>
      </c>
      <c r="O17" s="369"/>
      <c r="P17" s="318"/>
      <c r="Q17" s="248"/>
      <c r="R17" s="248"/>
    </row>
    <row r="18" spans="1:20" s="359" customFormat="1" ht="16.5" customHeight="1">
      <c r="A18" s="320">
        <v>1</v>
      </c>
      <c r="B18" s="320">
        <v>13</v>
      </c>
      <c r="C18" s="319">
        <v>0.59027777777777779</v>
      </c>
      <c r="D18" s="325" t="s">
        <v>202</v>
      </c>
      <c r="E18" s="325" t="s">
        <v>180</v>
      </c>
      <c r="G18" s="331" t="s">
        <v>86</v>
      </c>
      <c r="H18" s="331" t="s">
        <v>39</v>
      </c>
      <c r="J18" s="329" t="s">
        <v>203</v>
      </c>
      <c r="K18" s="329" t="s">
        <v>183</v>
      </c>
      <c r="M18" s="370"/>
      <c r="N18" s="371"/>
      <c r="O18" s="369"/>
      <c r="P18" s="318"/>
      <c r="Q18" s="248"/>
      <c r="R18" s="248"/>
    </row>
    <row r="19" spans="1:20" s="359" customFormat="1">
      <c r="A19" s="248"/>
      <c r="B19" s="368"/>
      <c r="C19" s="318"/>
      <c r="G19" s="372"/>
      <c r="H19" s="372"/>
      <c r="J19" s="372"/>
      <c r="K19" s="371"/>
      <c r="M19" s="373"/>
      <c r="N19" s="374"/>
      <c r="O19" s="373"/>
      <c r="P19" s="318"/>
      <c r="Q19" s="248"/>
      <c r="R19" s="248"/>
    </row>
    <row r="20" spans="1:20" s="359" customFormat="1">
      <c r="A20" s="248"/>
      <c r="B20" s="368"/>
      <c r="C20" s="318"/>
      <c r="G20" s="372"/>
      <c r="H20" s="372"/>
      <c r="J20" s="372"/>
      <c r="K20" s="371"/>
      <c r="M20" s="373"/>
      <c r="N20" s="374"/>
      <c r="O20" s="373"/>
      <c r="P20" s="318"/>
      <c r="Q20" s="248"/>
      <c r="R20" s="248"/>
    </row>
    <row r="21" spans="1:20" s="359" customFormat="1">
      <c r="A21" s="248"/>
      <c r="B21" s="395" t="s">
        <v>288</v>
      </c>
      <c r="C21" s="318"/>
      <c r="G21" s="387" t="s">
        <v>289</v>
      </c>
      <c r="H21" s="372"/>
      <c r="J21" s="372"/>
      <c r="K21" s="371"/>
      <c r="M21" s="373"/>
      <c r="N21" s="370"/>
      <c r="O21" s="375"/>
      <c r="P21" s="318"/>
      <c r="Q21" s="248"/>
      <c r="R21" s="368"/>
      <c r="S21" s="376"/>
      <c r="T21" s="377"/>
    </row>
    <row r="22" spans="1:20" s="359" customFormat="1">
      <c r="A22" s="248"/>
      <c r="B22" s="394" t="s">
        <v>291</v>
      </c>
      <c r="C22" s="318"/>
      <c r="G22" s="390" t="s">
        <v>290</v>
      </c>
      <c r="H22" s="372"/>
      <c r="J22" s="372"/>
      <c r="K22" s="371"/>
      <c r="M22" s="373"/>
      <c r="N22" s="378"/>
      <c r="O22" s="375"/>
      <c r="P22" s="318"/>
      <c r="Q22" s="248"/>
      <c r="R22" s="368"/>
      <c r="S22" s="376"/>
      <c r="T22" s="377"/>
    </row>
    <row r="23" spans="1:20" s="359" customFormat="1">
      <c r="A23" s="248"/>
      <c r="B23" s="382"/>
      <c r="C23" s="318"/>
      <c r="G23" s="392"/>
      <c r="H23" s="372"/>
      <c r="J23" s="372"/>
      <c r="K23" s="374"/>
      <c r="M23" s="374"/>
      <c r="N23" s="378"/>
      <c r="O23" s="375"/>
      <c r="P23" s="318"/>
      <c r="Q23" s="248"/>
      <c r="R23" s="248"/>
      <c r="S23" s="376"/>
      <c r="T23" s="377"/>
    </row>
    <row r="24" spans="1:20" s="359" customFormat="1">
      <c r="A24" s="248"/>
      <c r="B24" s="382"/>
      <c r="C24" s="318"/>
      <c r="G24" s="372"/>
      <c r="H24" s="372"/>
      <c r="J24" s="372"/>
      <c r="K24" s="371"/>
      <c r="M24" s="373"/>
      <c r="N24" s="379"/>
      <c r="O24" s="373"/>
      <c r="P24" s="318"/>
      <c r="Q24" s="248"/>
      <c r="R24" s="248"/>
      <c r="S24" s="376"/>
      <c r="T24" s="377"/>
    </row>
    <row r="25" spans="1:20" s="359" customFormat="1">
      <c r="A25" s="248"/>
      <c r="B25" s="382"/>
      <c r="C25" s="318"/>
      <c r="G25" s="372"/>
      <c r="H25" s="372"/>
      <c r="J25" s="372"/>
      <c r="K25" s="380"/>
      <c r="M25" s="373"/>
      <c r="N25" s="369"/>
      <c r="O25" s="373"/>
      <c r="P25" s="318"/>
      <c r="Q25" s="248"/>
      <c r="R25" s="248"/>
      <c r="S25" s="376"/>
      <c r="T25" s="377"/>
    </row>
    <row r="26" spans="1:20" s="359" customFormat="1">
      <c r="A26" s="248"/>
      <c r="B26" s="382"/>
      <c r="C26" s="318"/>
      <c r="G26" s="372"/>
      <c r="H26" s="372"/>
      <c r="J26" s="372"/>
      <c r="K26" s="378"/>
      <c r="M26" s="370"/>
      <c r="N26" s="374"/>
      <c r="O26" s="374"/>
      <c r="P26" s="318"/>
      <c r="Q26" s="248"/>
      <c r="R26" s="248"/>
      <c r="S26" s="376"/>
      <c r="T26" s="377"/>
    </row>
    <row r="27" spans="1:20" s="359" customFormat="1">
      <c r="A27" s="248"/>
      <c r="B27" s="382"/>
      <c r="C27" s="318"/>
      <c r="G27" s="372"/>
      <c r="H27" s="372"/>
      <c r="J27" s="372"/>
      <c r="K27" s="372"/>
      <c r="M27" s="372"/>
      <c r="N27" s="372"/>
      <c r="O27" s="372"/>
      <c r="P27" s="318"/>
      <c r="Q27" s="248"/>
      <c r="R27" s="368"/>
      <c r="S27" s="381"/>
      <c r="T27" s="377"/>
    </row>
    <row r="28" spans="1:20" s="359" customFormat="1" ht="16.5" customHeight="1">
      <c r="A28" s="248"/>
      <c r="B28" s="382"/>
      <c r="C28" s="318"/>
      <c r="G28" s="372"/>
      <c r="H28" s="372"/>
      <c r="J28" s="372"/>
      <c r="K28" s="372"/>
      <c r="M28" s="372"/>
      <c r="N28" s="372"/>
      <c r="O28" s="372"/>
      <c r="P28" s="318"/>
      <c r="Q28" s="248"/>
      <c r="R28" s="368"/>
      <c r="S28" s="382"/>
      <c r="T28" s="377"/>
    </row>
    <row r="29" spans="1:20" s="359" customFormat="1" ht="16.5" customHeight="1">
      <c r="A29" s="248"/>
      <c r="B29" s="382"/>
      <c r="C29" s="318"/>
      <c r="G29" s="372"/>
      <c r="H29" s="372"/>
      <c r="J29" s="372"/>
      <c r="K29" s="372"/>
      <c r="M29" s="372"/>
      <c r="N29" s="372"/>
      <c r="O29" s="372"/>
      <c r="P29" s="318"/>
      <c r="Q29" s="248"/>
      <c r="R29" s="368"/>
      <c r="S29" s="381"/>
      <c r="T29" s="377"/>
    </row>
    <row r="30" spans="1:20" s="359" customFormat="1" ht="16.5" customHeight="1">
      <c r="A30" s="248"/>
      <c r="B30" s="382"/>
      <c r="C30" s="318"/>
      <c r="G30" s="372"/>
      <c r="H30" s="372"/>
      <c r="J30" s="372"/>
      <c r="K30" s="372"/>
      <c r="M30" s="372"/>
      <c r="N30" s="372"/>
      <c r="O30" s="372"/>
      <c r="P30" s="318"/>
      <c r="Q30" s="248"/>
      <c r="R30" s="368"/>
      <c r="S30" s="382"/>
      <c r="T30" s="377"/>
    </row>
    <row r="31" spans="1:20" s="359" customFormat="1" ht="16.5" customHeight="1">
      <c r="A31" s="248"/>
      <c r="B31" s="382"/>
      <c r="C31" s="318"/>
      <c r="G31" s="372"/>
      <c r="H31" s="372"/>
      <c r="J31" s="372"/>
      <c r="K31" s="372"/>
      <c r="M31" s="372"/>
      <c r="N31" s="372"/>
      <c r="O31" s="372"/>
      <c r="P31" s="318"/>
      <c r="Q31" s="248"/>
      <c r="R31" s="368"/>
      <c r="S31" s="376"/>
      <c r="T31" s="377"/>
    </row>
    <row r="32" spans="1:20" s="359" customFormat="1" ht="16.5" customHeight="1">
      <c r="A32" s="248"/>
      <c r="B32" s="368"/>
      <c r="C32" s="318"/>
      <c r="G32" s="372"/>
      <c r="H32" s="372"/>
      <c r="J32" s="372"/>
      <c r="K32" s="372"/>
      <c r="M32" s="372"/>
      <c r="N32" s="372"/>
      <c r="O32" s="372"/>
      <c r="P32" s="318"/>
      <c r="Q32" s="248"/>
      <c r="R32" s="368"/>
      <c r="S32" s="381"/>
      <c r="T32" s="377"/>
    </row>
    <row r="33" spans="1:20" s="359" customFormat="1" ht="16.5" customHeight="1">
      <c r="A33" s="248"/>
      <c r="B33" s="368"/>
      <c r="C33" s="318"/>
      <c r="G33" s="372"/>
      <c r="H33" s="372"/>
      <c r="J33" s="372"/>
      <c r="K33" s="372"/>
      <c r="M33" s="372"/>
      <c r="N33" s="372"/>
      <c r="O33" s="372"/>
      <c r="P33" s="318"/>
      <c r="Q33" s="248"/>
      <c r="R33" s="368"/>
      <c r="S33" s="241"/>
      <c r="T33" s="241"/>
    </row>
    <row r="34" spans="1:20" s="359" customFormat="1" ht="16.5" customHeight="1">
      <c r="A34" s="248"/>
      <c r="B34" s="368"/>
      <c r="C34" s="318"/>
      <c r="G34" s="372"/>
      <c r="H34" s="372"/>
      <c r="J34" s="372"/>
      <c r="K34" s="372"/>
      <c r="M34" s="372"/>
      <c r="N34" s="372"/>
      <c r="O34" s="372"/>
      <c r="P34" s="318"/>
      <c r="Q34" s="248"/>
      <c r="R34" s="368"/>
      <c r="S34" s="241"/>
      <c r="T34" s="241"/>
    </row>
    <row r="35" spans="1:20" s="359" customFormat="1" ht="16.5" customHeight="1">
      <c r="A35" s="248"/>
      <c r="B35" s="368"/>
      <c r="C35" s="318"/>
      <c r="G35" s="372"/>
      <c r="H35" s="372"/>
      <c r="J35" s="372"/>
      <c r="K35" s="372"/>
      <c r="M35" s="372"/>
      <c r="N35" s="372"/>
      <c r="O35" s="372"/>
      <c r="P35" s="318"/>
      <c r="Q35" s="248"/>
      <c r="R35" s="368"/>
      <c r="S35" s="241"/>
      <c r="T35" s="241"/>
    </row>
    <row r="36" spans="1:20" s="359" customFormat="1" ht="16.5" customHeight="1">
      <c r="A36" s="248"/>
      <c r="B36" s="368"/>
      <c r="C36" s="318"/>
      <c r="G36" s="372"/>
      <c r="H36" s="372"/>
      <c r="J36" s="372"/>
      <c r="K36" s="372"/>
      <c r="M36" s="372"/>
      <c r="N36" s="372"/>
      <c r="O36" s="372"/>
      <c r="P36" s="318"/>
      <c r="Q36" s="248"/>
      <c r="R36" s="368"/>
      <c r="S36" s="241"/>
      <c r="T36" s="241"/>
    </row>
    <row r="37" spans="1:20" s="359" customFormat="1" ht="16.5" customHeight="1">
      <c r="A37" s="248"/>
      <c r="B37" s="368"/>
      <c r="C37" s="318"/>
      <c r="G37" s="372"/>
      <c r="H37" s="372"/>
      <c r="J37" s="372"/>
      <c r="K37" s="372"/>
      <c r="M37" s="372"/>
      <c r="N37" s="372"/>
      <c r="O37" s="372"/>
      <c r="P37" s="318"/>
      <c r="Q37" s="248"/>
      <c r="R37" s="368"/>
      <c r="S37" s="241"/>
      <c r="T37" s="241"/>
    </row>
    <row r="38" spans="1:20" s="359" customFormat="1" ht="16.5" customHeight="1">
      <c r="A38" s="248"/>
      <c r="B38" s="368"/>
      <c r="C38" s="318"/>
      <c r="G38" s="372"/>
      <c r="H38" s="372"/>
      <c r="J38" s="372"/>
      <c r="K38" s="372"/>
      <c r="M38" s="372"/>
      <c r="N38" s="372"/>
      <c r="O38" s="372"/>
      <c r="P38" s="318"/>
      <c r="Q38" s="248"/>
      <c r="R38" s="368"/>
      <c r="S38" s="241"/>
      <c r="T38" s="241"/>
    </row>
    <row r="39" spans="1:20" s="359" customFormat="1" ht="16.5" customHeight="1">
      <c r="A39" s="248"/>
      <c r="B39" s="368"/>
      <c r="C39" s="318"/>
      <c r="G39" s="372"/>
      <c r="H39" s="372"/>
      <c r="J39" s="372"/>
      <c r="K39" s="372"/>
      <c r="M39" s="372"/>
      <c r="N39" s="372"/>
      <c r="O39" s="372"/>
      <c r="P39" s="318"/>
      <c r="Q39" s="248"/>
      <c r="R39" s="368"/>
      <c r="S39" s="383"/>
      <c r="T39" s="383"/>
    </row>
    <row r="40" spans="1:20" s="359" customFormat="1" ht="16.5" customHeight="1">
      <c r="A40" s="248"/>
      <c r="B40" s="368"/>
      <c r="C40" s="318"/>
      <c r="G40" s="372"/>
      <c r="H40" s="372"/>
      <c r="J40" s="372"/>
      <c r="K40" s="372"/>
      <c r="M40" s="372"/>
      <c r="N40" s="372"/>
      <c r="O40" s="372"/>
      <c r="P40" s="318"/>
      <c r="Q40" s="248"/>
      <c r="R40" s="368"/>
      <c r="S40" s="377"/>
      <c r="T40" s="383"/>
    </row>
    <row r="41" spans="1:20" s="359" customFormat="1" ht="16.5" customHeight="1">
      <c r="A41" s="248"/>
      <c r="B41" s="368"/>
      <c r="C41" s="318"/>
      <c r="G41" s="372"/>
      <c r="H41" s="372"/>
      <c r="J41" s="372"/>
      <c r="K41" s="372"/>
      <c r="L41" s="372"/>
      <c r="M41" s="372"/>
      <c r="N41" s="372"/>
      <c r="P41" s="318"/>
      <c r="Q41" s="248"/>
      <c r="R41" s="248"/>
      <c r="S41" s="383"/>
      <c r="T41" s="383"/>
    </row>
    <row r="42" spans="1:20" s="359" customFormat="1" ht="16.5" customHeight="1">
      <c r="A42" s="248"/>
      <c r="B42" s="368"/>
      <c r="C42" s="318"/>
      <c r="G42" s="372"/>
      <c r="H42" s="372"/>
      <c r="J42" s="372"/>
      <c r="K42" s="372"/>
      <c r="L42" s="372"/>
      <c r="M42" s="372"/>
      <c r="N42" s="372"/>
      <c r="P42" s="318"/>
      <c r="Q42" s="248"/>
      <c r="R42" s="248"/>
      <c r="S42" s="377"/>
      <c r="T42" s="383"/>
    </row>
    <row r="43" spans="1:20" s="359" customFormat="1" ht="16.5" customHeight="1">
      <c r="A43" s="248"/>
      <c r="B43" s="248"/>
      <c r="C43" s="318"/>
      <c r="G43" s="372"/>
      <c r="H43" s="372"/>
      <c r="J43" s="372"/>
      <c r="K43" s="372"/>
      <c r="L43" s="372"/>
      <c r="M43" s="372"/>
      <c r="N43" s="372"/>
      <c r="P43" s="318"/>
      <c r="Q43" s="248"/>
      <c r="R43" s="248"/>
      <c r="S43" s="383"/>
      <c r="T43" s="383"/>
    </row>
    <row r="44" spans="1:20" s="359" customFormat="1" ht="16.5" customHeight="1">
      <c r="A44" s="248"/>
      <c r="B44" s="248"/>
      <c r="C44" s="318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P44" s="318"/>
      <c r="Q44" s="248"/>
      <c r="R44" s="248"/>
      <c r="S44" s="384"/>
      <c r="T44" s="383"/>
    </row>
    <row r="45" spans="1:20" s="359" customFormat="1" ht="16.5" customHeight="1">
      <c r="A45" s="248"/>
      <c r="B45" s="248"/>
      <c r="C45" s="318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P45" s="318"/>
      <c r="Q45" s="248"/>
      <c r="R45" s="368"/>
      <c r="S45" s="383"/>
      <c r="T45" s="383"/>
    </row>
    <row r="46" spans="1:20" s="359" customFormat="1" ht="16.5" customHeight="1">
      <c r="A46" s="248"/>
      <c r="B46" s="248"/>
      <c r="C46" s="318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P46" s="318"/>
      <c r="Q46" s="248"/>
      <c r="R46" s="368"/>
      <c r="S46" s="377"/>
      <c r="T46" s="383"/>
    </row>
    <row r="47" spans="1:20" s="359" customFormat="1" ht="16.5" customHeight="1">
      <c r="A47" s="248"/>
      <c r="B47" s="248"/>
      <c r="C47" s="318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P47" s="318"/>
      <c r="Q47" s="248"/>
      <c r="R47" s="368"/>
      <c r="S47" s="383"/>
      <c r="T47" s="383"/>
    </row>
    <row r="48" spans="1:20" s="359" customFormat="1" ht="16.5" customHeight="1">
      <c r="A48" s="248"/>
      <c r="B48" s="248"/>
      <c r="C48" s="318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P48" s="318"/>
      <c r="Q48" s="248"/>
      <c r="R48" s="368"/>
      <c r="S48" s="377"/>
      <c r="T48" s="383"/>
    </row>
    <row r="49" spans="1:20" s="359" customFormat="1" ht="16.5" customHeight="1">
      <c r="A49" s="248"/>
      <c r="B49" s="248"/>
      <c r="C49" s="318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P49" s="318"/>
      <c r="Q49" s="248"/>
      <c r="R49" s="368"/>
      <c r="S49" s="384"/>
      <c r="T49" s="383"/>
    </row>
    <row r="50" spans="1:20" s="359" customFormat="1" ht="16.5" customHeight="1">
      <c r="A50" s="248"/>
      <c r="B50" s="248"/>
      <c r="C50" s="318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P50" s="318"/>
      <c r="Q50" s="248"/>
      <c r="R50" s="368"/>
      <c r="S50" s="383"/>
      <c r="T50" s="383"/>
    </row>
    <row r="51" spans="1:20" s="359" customFormat="1" ht="16.5" customHeight="1">
      <c r="A51" s="248"/>
      <c r="B51" s="248"/>
      <c r="C51" s="318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P51" s="318"/>
      <c r="Q51" s="248"/>
      <c r="R51" s="368"/>
      <c r="S51" s="383"/>
      <c r="T51" s="377"/>
    </row>
    <row r="52" spans="1:20" s="359" customFormat="1" ht="16.5" customHeight="1">
      <c r="A52" s="248"/>
      <c r="B52" s="248"/>
      <c r="C52" s="318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P52" s="318"/>
      <c r="Q52" s="248"/>
      <c r="R52" s="368"/>
      <c r="S52" s="377"/>
      <c r="T52" s="377"/>
    </row>
    <row r="53" spans="1:20" s="359" customFormat="1" ht="16.5" customHeight="1">
      <c r="A53" s="248"/>
      <c r="B53" s="248"/>
      <c r="C53" s="318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P53" s="318"/>
      <c r="Q53" s="248"/>
      <c r="R53" s="248"/>
      <c r="S53" s="383"/>
      <c r="T53" s="377"/>
    </row>
    <row r="54" spans="1:20" s="359" customFormat="1" ht="16.5" customHeight="1">
      <c r="A54" s="248"/>
      <c r="B54" s="248"/>
      <c r="C54" s="318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P54" s="318"/>
      <c r="Q54" s="248"/>
      <c r="R54" s="248"/>
      <c r="S54" s="377"/>
      <c r="T54" s="377"/>
    </row>
    <row r="55" spans="1:20" s="359" customFormat="1" ht="16.5" customHeight="1">
      <c r="A55" s="248"/>
      <c r="B55" s="248"/>
      <c r="C55" s="318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P55" s="318"/>
      <c r="Q55" s="248"/>
      <c r="R55" s="248"/>
      <c r="S55" s="384"/>
      <c r="T55" s="377"/>
    </row>
    <row r="56" spans="1:20" s="359" customFormat="1" ht="16.5" customHeight="1">
      <c r="A56" s="248"/>
      <c r="B56" s="248"/>
      <c r="C56" s="318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P56" s="318"/>
      <c r="Q56" s="248"/>
      <c r="R56" s="248"/>
      <c r="S56" s="383"/>
      <c r="T56" s="377"/>
    </row>
    <row r="57" spans="1:20" ht="16.5" customHeight="1"/>
    <row r="58" spans="1:20" ht="16.5" customHeight="1"/>
    <row r="59" spans="1:20" ht="16.5" customHeight="1"/>
  </sheetData>
  <mergeCells count="3">
    <mergeCell ref="B2:N2"/>
    <mergeCell ref="B3:N3"/>
    <mergeCell ref="B4:N4"/>
  </mergeCells>
  <phoneticPr fontId="0" type="noConversion"/>
  <pageMargins left="0.5" right="0.5" top="0.5" bottom="0.5" header="0.3" footer="0.3"/>
  <pageSetup scale="7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AH289"/>
  <sheetViews>
    <sheetView view="pageLayout" zoomScaleSheetLayoutView="100" workbookViewId="0">
      <selection activeCell="B8" sqref="B8:D58"/>
    </sheetView>
  </sheetViews>
  <sheetFormatPr defaultColWidth="11" defaultRowHeight="12.75"/>
  <cols>
    <col min="1" max="1" width="0.375" customWidth="1"/>
    <col min="2" max="2" width="7.375" customWidth="1"/>
    <col min="3" max="3" width="3.625" customWidth="1"/>
    <col min="4" max="4" width="3.75" style="90" customWidth="1"/>
    <col min="5" max="5" width="17.625" bestFit="1" customWidth="1"/>
    <col min="6" max="6" width="12.625" customWidth="1"/>
    <col min="7" max="7" width="1" customWidth="1"/>
    <col min="8" max="8" width="7.375" customWidth="1"/>
    <col min="9" max="9" width="3.625" customWidth="1"/>
    <col min="10" max="10" width="3.75" customWidth="1"/>
    <col min="11" max="11" width="16.375" customWidth="1"/>
    <col min="12" max="12" width="12.625" customWidth="1"/>
    <col min="13" max="13" width="0.875" customWidth="1"/>
    <col min="14" max="14" width="7.375" customWidth="1"/>
    <col min="15" max="15" width="3.625" customWidth="1"/>
    <col min="16" max="16" width="3.75" customWidth="1"/>
    <col min="17" max="17" width="16.375" customWidth="1"/>
    <col min="18" max="18" width="12.625" customWidth="1"/>
    <col min="19" max="19" width="0.625" customWidth="1"/>
    <col min="20" max="20" width="13.875" style="334" customWidth="1"/>
    <col min="21" max="21" width="4.875" style="235" customWidth="1"/>
    <col min="22" max="22" width="2.625" customWidth="1"/>
    <col min="23" max="23" width="9.875" style="1" customWidth="1"/>
    <col min="24" max="24" width="9.25" customWidth="1"/>
    <col min="26" max="26" width="10.375" customWidth="1"/>
    <col min="27" max="27" width="11.75" bestFit="1" customWidth="1"/>
    <col min="30" max="30" width="7.875" customWidth="1"/>
    <col min="32" max="32" width="8.25" customWidth="1"/>
    <col min="33" max="33" width="11.75" bestFit="1" customWidth="1"/>
  </cols>
  <sheetData>
    <row r="2" spans="2:34" s="238" customFormat="1" ht="20.25">
      <c r="B2" s="472" t="s">
        <v>287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4"/>
      <c r="T2" s="333"/>
      <c r="U2" s="239"/>
      <c r="W2" s="332"/>
    </row>
    <row r="3" spans="2:34" s="238" customFormat="1" ht="20.25">
      <c r="B3" s="475" t="s">
        <v>210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7"/>
      <c r="T3" s="333"/>
      <c r="U3" s="239"/>
      <c r="W3" s="332"/>
    </row>
    <row r="4" spans="2:34" s="238" customFormat="1" ht="20.25">
      <c r="B4" s="478" t="s">
        <v>211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80"/>
      <c r="T4" s="333"/>
      <c r="U4" s="239"/>
      <c r="W4" s="332"/>
    </row>
    <row r="5" spans="2:34" ht="6.95" customHeight="1"/>
    <row r="6" spans="2:34" s="236" customFormat="1" ht="16.5">
      <c r="B6" s="481" t="s">
        <v>62</v>
      </c>
      <c r="C6" s="482"/>
      <c r="D6" s="482"/>
      <c r="E6" s="482"/>
      <c r="F6" s="483"/>
      <c r="G6" s="240"/>
      <c r="H6" s="481" t="s">
        <v>17</v>
      </c>
      <c r="I6" s="482"/>
      <c r="J6" s="482"/>
      <c r="K6" s="482"/>
      <c r="L6" s="483"/>
      <c r="M6" s="241"/>
      <c r="N6" s="481" t="s">
        <v>18</v>
      </c>
      <c r="O6" s="482"/>
      <c r="P6" s="482"/>
      <c r="Q6" s="482"/>
      <c r="R6" s="483"/>
      <c r="T6" s="335"/>
      <c r="U6" s="242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</row>
    <row r="7" spans="2:34" s="236" customFormat="1" ht="16.5">
      <c r="B7" s="314" t="s">
        <v>19</v>
      </c>
      <c r="C7" s="315" t="s">
        <v>20</v>
      </c>
      <c r="D7" s="315" t="s">
        <v>21</v>
      </c>
      <c r="E7" s="315" t="s">
        <v>209</v>
      </c>
      <c r="F7" s="316" t="s">
        <v>7</v>
      </c>
      <c r="G7" s="240"/>
      <c r="H7" s="314" t="s">
        <v>19</v>
      </c>
      <c r="I7" s="315" t="s">
        <v>20</v>
      </c>
      <c r="J7" s="315" t="s">
        <v>21</v>
      </c>
      <c r="K7" s="315" t="s">
        <v>209</v>
      </c>
      <c r="L7" s="316" t="s">
        <v>7</v>
      </c>
      <c r="M7" s="241"/>
      <c r="N7" s="314" t="s">
        <v>19</v>
      </c>
      <c r="O7" s="315" t="s">
        <v>20</v>
      </c>
      <c r="P7" s="315" t="s">
        <v>21</v>
      </c>
      <c r="Q7" s="315" t="s">
        <v>209</v>
      </c>
      <c r="R7" s="316" t="s">
        <v>7</v>
      </c>
      <c r="T7" s="335"/>
      <c r="U7" s="237"/>
      <c r="V7" s="242"/>
      <c r="W7" s="243"/>
      <c r="X7" s="244"/>
      <c r="Y7" s="244"/>
      <c r="Z7" s="243"/>
      <c r="AA7" s="244"/>
      <c r="AB7" s="244"/>
      <c r="AC7" s="244"/>
      <c r="AD7" s="244"/>
      <c r="AE7" s="245"/>
      <c r="AF7" s="244"/>
      <c r="AG7" s="244"/>
      <c r="AH7" s="246"/>
    </row>
    <row r="8" spans="2:34" s="236" customFormat="1" ht="15.75" customHeight="1">
      <c r="B8" s="319">
        <v>0.50694444444444442</v>
      </c>
      <c r="C8" s="320">
        <v>1</v>
      </c>
      <c r="D8" s="321">
        <v>1</v>
      </c>
      <c r="E8" s="327" t="s">
        <v>155</v>
      </c>
      <c r="F8" s="327" t="s">
        <v>121</v>
      </c>
      <c r="G8" s="240"/>
      <c r="H8" s="319">
        <v>0.51388888888888895</v>
      </c>
      <c r="I8" s="320">
        <v>1</v>
      </c>
      <c r="J8" s="321">
        <v>2</v>
      </c>
      <c r="K8" s="326" t="s">
        <v>164</v>
      </c>
      <c r="L8" s="326" t="s">
        <v>142</v>
      </c>
      <c r="M8" s="241"/>
      <c r="N8" s="319">
        <v>0.53472222222222221</v>
      </c>
      <c r="O8" s="320">
        <v>1</v>
      </c>
      <c r="P8" s="321">
        <v>5</v>
      </c>
      <c r="Q8" s="327" t="s">
        <v>163</v>
      </c>
      <c r="R8" s="327" t="s">
        <v>139</v>
      </c>
      <c r="T8" s="336" t="s">
        <v>230</v>
      </c>
      <c r="U8" s="237"/>
      <c r="V8" s="242"/>
      <c r="W8" s="243"/>
      <c r="X8" s="244"/>
      <c r="Y8" s="244"/>
      <c r="Z8" s="243"/>
      <c r="AA8" s="244"/>
      <c r="AB8" s="244"/>
      <c r="AC8" s="243"/>
      <c r="AD8" s="244"/>
      <c r="AE8" s="245"/>
      <c r="AF8" s="244"/>
      <c r="AG8" s="244"/>
      <c r="AH8" s="246"/>
    </row>
    <row r="9" spans="2:34" s="236" customFormat="1" ht="15.75" customHeight="1">
      <c r="B9" s="319">
        <v>0.50694444444444442</v>
      </c>
      <c r="C9" s="320">
        <v>1</v>
      </c>
      <c r="D9" s="321">
        <v>1</v>
      </c>
      <c r="E9" s="326" t="s">
        <v>78</v>
      </c>
      <c r="F9" s="326" t="s">
        <v>47</v>
      </c>
      <c r="G9" s="240"/>
      <c r="H9" s="319">
        <v>0.52083333333333337</v>
      </c>
      <c r="I9" s="320">
        <v>1</v>
      </c>
      <c r="J9" s="321">
        <v>3</v>
      </c>
      <c r="K9" s="326" t="s">
        <v>165</v>
      </c>
      <c r="L9" s="326" t="s">
        <v>142</v>
      </c>
      <c r="M9" s="241"/>
      <c r="N9" s="319">
        <v>0.56944444444444442</v>
      </c>
      <c r="O9" s="320">
        <v>1</v>
      </c>
      <c r="P9" s="320">
        <v>10</v>
      </c>
      <c r="Q9" s="323" t="s">
        <v>196</v>
      </c>
      <c r="R9" s="323" t="s">
        <v>148</v>
      </c>
      <c r="S9"/>
      <c r="T9" s="337" t="s">
        <v>247</v>
      </c>
      <c r="U9" s="237"/>
      <c r="V9" s="242"/>
      <c r="W9" s="243"/>
      <c r="X9" s="244"/>
      <c r="Y9" s="244"/>
      <c r="Z9" s="244"/>
      <c r="AA9" s="244"/>
      <c r="AB9" s="244"/>
      <c r="AC9" s="244"/>
      <c r="AD9" s="244"/>
      <c r="AE9" s="245"/>
      <c r="AF9" s="244"/>
      <c r="AG9" s="244"/>
      <c r="AH9" s="246"/>
    </row>
    <row r="10" spans="2:34" s="236" customFormat="1" ht="15.75" customHeight="1">
      <c r="B10" s="319">
        <v>0.50694444444444442</v>
      </c>
      <c r="C10" s="320">
        <v>1</v>
      </c>
      <c r="D10" s="321">
        <v>1</v>
      </c>
      <c r="E10" s="324" t="s">
        <v>188</v>
      </c>
      <c r="F10" s="323" t="s">
        <v>146</v>
      </c>
      <c r="G10" s="240"/>
      <c r="H10" s="319">
        <v>0.54861111111111105</v>
      </c>
      <c r="I10" s="320">
        <v>1</v>
      </c>
      <c r="J10" s="321">
        <v>7</v>
      </c>
      <c r="K10" s="322" t="s">
        <v>149</v>
      </c>
      <c r="L10" s="323" t="s">
        <v>110</v>
      </c>
      <c r="M10" s="241"/>
      <c r="N10" s="319">
        <v>0.51388888888888895</v>
      </c>
      <c r="O10" s="320">
        <v>1</v>
      </c>
      <c r="P10" s="321">
        <v>2</v>
      </c>
      <c r="Q10" s="323" t="s">
        <v>156</v>
      </c>
      <c r="R10" s="327" t="s">
        <v>121</v>
      </c>
      <c r="S10"/>
      <c r="T10" s="337" t="s">
        <v>237</v>
      </c>
      <c r="U10" s="237"/>
      <c r="V10" s="242"/>
      <c r="W10" s="243"/>
      <c r="X10" s="244"/>
      <c r="Y10" s="244"/>
      <c r="Z10" s="243"/>
      <c r="AA10" s="244"/>
      <c r="AB10" s="244"/>
      <c r="AC10" s="244"/>
      <c r="AD10" s="244"/>
      <c r="AE10" s="245"/>
      <c r="AF10" s="244"/>
      <c r="AG10" s="244"/>
      <c r="AH10" s="246"/>
    </row>
    <row r="11" spans="2:34" s="236" customFormat="1" ht="15.75" customHeight="1">
      <c r="B11" s="319">
        <v>0.50694444444444442</v>
      </c>
      <c r="C11" s="320">
        <v>1</v>
      </c>
      <c r="D11" s="321">
        <v>1</v>
      </c>
      <c r="E11" s="323" t="s">
        <v>162</v>
      </c>
      <c r="F11" s="323" t="s">
        <v>130</v>
      </c>
      <c r="G11" s="240"/>
      <c r="H11" s="319">
        <v>0.55555555555555558</v>
      </c>
      <c r="I11" s="320">
        <v>1</v>
      </c>
      <c r="J11" s="321">
        <v>8</v>
      </c>
      <c r="K11" s="322" t="s">
        <v>150</v>
      </c>
      <c r="L11" s="323" t="s">
        <v>110</v>
      </c>
      <c r="M11" s="241"/>
      <c r="N11" s="319">
        <v>0.57638888888888895</v>
      </c>
      <c r="O11" s="320">
        <v>1</v>
      </c>
      <c r="P11" s="320">
        <v>11</v>
      </c>
      <c r="Q11" s="328" t="s">
        <v>197</v>
      </c>
      <c r="R11" s="323" t="s">
        <v>148</v>
      </c>
      <c r="S11"/>
      <c r="T11" s="337" t="s">
        <v>248</v>
      </c>
      <c r="U11" s="247"/>
      <c r="V11" s="242"/>
      <c r="W11" s="318"/>
      <c r="X11" s="244"/>
      <c r="Y11" s="244"/>
      <c r="Z11" s="243"/>
      <c r="AA11" s="244"/>
      <c r="AB11" s="244"/>
      <c r="AC11" s="244"/>
      <c r="AD11" s="244"/>
      <c r="AE11" s="245"/>
      <c r="AF11" s="244"/>
      <c r="AG11" s="244"/>
      <c r="AH11" s="246"/>
    </row>
    <row r="12" spans="2:34" s="236" customFormat="1" ht="15.75" customHeight="1">
      <c r="B12" s="319">
        <v>0.51388888888888895</v>
      </c>
      <c r="C12" s="320">
        <v>1</v>
      </c>
      <c r="D12" s="321">
        <v>2</v>
      </c>
      <c r="E12" s="323" t="s">
        <v>156</v>
      </c>
      <c r="F12" s="327" t="s">
        <v>121</v>
      </c>
      <c r="G12" s="240"/>
      <c r="H12" s="319">
        <v>0.5625</v>
      </c>
      <c r="I12" s="320">
        <v>1</v>
      </c>
      <c r="J12" s="320">
        <v>9</v>
      </c>
      <c r="K12" s="322" t="s">
        <v>151</v>
      </c>
      <c r="L12" s="323" t="s">
        <v>110</v>
      </c>
      <c r="M12" s="241"/>
      <c r="N12" s="319">
        <v>0.57638888888888895</v>
      </c>
      <c r="O12" s="320">
        <v>1</v>
      </c>
      <c r="P12" s="320">
        <v>11</v>
      </c>
      <c r="Q12" s="327" t="s">
        <v>92</v>
      </c>
      <c r="R12" s="327" t="s">
        <v>33</v>
      </c>
      <c r="T12" s="336" t="s">
        <v>107</v>
      </c>
      <c r="U12" s="247"/>
      <c r="V12" s="242"/>
      <c r="W12" s="317"/>
      <c r="X12" s="244"/>
      <c r="Y12" s="244"/>
      <c r="Z12" s="243"/>
      <c r="AA12" s="244"/>
      <c r="AB12" s="244"/>
      <c r="AC12" s="244"/>
      <c r="AD12" s="244"/>
      <c r="AE12" s="245"/>
      <c r="AF12" s="244"/>
      <c r="AG12" s="244"/>
      <c r="AH12" s="246"/>
    </row>
    <row r="13" spans="2:34" s="236" customFormat="1" ht="15.75" customHeight="1">
      <c r="B13" s="319">
        <v>0.51388888888888895</v>
      </c>
      <c r="C13" s="320">
        <v>1</v>
      </c>
      <c r="D13" s="321">
        <v>2</v>
      </c>
      <c r="E13" s="326" t="s">
        <v>79</v>
      </c>
      <c r="F13" s="326" t="s">
        <v>47</v>
      </c>
      <c r="G13" s="240"/>
      <c r="H13" s="319">
        <v>0.56944444444444442</v>
      </c>
      <c r="I13" s="320">
        <v>1</v>
      </c>
      <c r="J13" s="320">
        <v>10</v>
      </c>
      <c r="K13" s="322" t="s">
        <v>152</v>
      </c>
      <c r="L13" s="323" t="s">
        <v>110</v>
      </c>
      <c r="M13" s="241"/>
      <c r="N13" s="319">
        <v>0.5625</v>
      </c>
      <c r="O13" s="320">
        <v>1</v>
      </c>
      <c r="P13" s="320">
        <v>9</v>
      </c>
      <c r="Q13" s="329" t="s">
        <v>199</v>
      </c>
      <c r="R13" s="329" t="s">
        <v>181</v>
      </c>
      <c r="T13" s="335" t="s">
        <v>227</v>
      </c>
      <c r="U13" s="247"/>
      <c r="V13" s="242"/>
      <c r="W13" s="317"/>
      <c r="X13" s="244"/>
      <c r="Y13" s="244"/>
      <c r="Z13" s="244"/>
      <c r="AA13" s="244"/>
      <c r="AB13" s="244"/>
      <c r="AC13" s="244"/>
      <c r="AD13" s="244"/>
      <c r="AE13" s="245"/>
      <c r="AF13" s="244"/>
      <c r="AG13" s="244"/>
      <c r="AH13" s="246"/>
    </row>
    <row r="14" spans="2:34" s="236" customFormat="1" ht="15.75" customHeight="1">
      <c r="B14" s="319">
        <v>0.51388888888888895</v>
      </c>
      <c r="C14" s="320">
        <v>1</v>
      </c>
      <c r="D14" s="321">
        <v>2</v>
      </c>
      <c r="E14" s="325" t="s">
        <v>189</v>
      </c>
      <c r="F14" s="323" t="s">
        <v>146</v>
      </c>
      <c r="G14" s="240"/>
      <c r="H14" s="319">
        <v>0.57638888888888895</v>
      </c>
      <c r="I14" s="320">
        <v>1</v>
      </c>
      <c r="J14" s="320">
        <v>11</v>
      </c>
      <c r="K14" s="322" t="s">
        <v>153</v>
      </c>
      <c r="L14" s="323" t="s">
        <v>110</v>
      </c>
      <c r="M14" s="241"/>
      <c r="N14" s="319">
        <v>0.54166666666666663</v>
      </c>
      <c r="O14" s="320">
        <v>1</v>
      </c>
      <c r="P14" s="321">
        <v>6</v>
      </c>
      <c r="Q14" s="326" t="s">
        <v>83</v>
      </c>
      <c r="R14" s="326" t="s">
        <v>47</v>
      </c>
      <c r="T14" s="336" t="s">
        <v>106</v>
      </c>
      <c r="U14" s="237"/>
      <c r="V14" s="242"/>
      <c r="W14" s="318"/>
      <c r="X14" s="244"/>
      <c r="Y14" s="244"/>
      <c r="Z14" s="244"/>
      <c r="AA14" s="244"/>
      <c r="AB14" s="244"/>
      <c r="AC14" s="244"/>
      <c r="AD14" s="244"/>
      <c r="AE14" s="245"/>
      <c r="AF14" s="244"/>
      <c r="AG14" s="244"/>
      <c r="AH14" s="246"/>
    </row>
    <row r="15" spans="2:34" s="236" customFormat="1" ht="15.75" customHeight="1">
      <c r="B15" s="319">
        <v>0.51388888888888895</v>
      </c>
      <c r="C15" s="320">
        <v>1</v>
      </c>
      <c r="D15" s="321">
        <v>2</v>
      </c>
      <c r="E15" s="326" t="s">
        <v>164</v>
      </c>
      <c r="F15" s="326" t="s">
        <v>142</v>
      </c>
      <c r="G15" s="240"/>
      <c r="H15" s="319">
        <v>0.58333333333333337</v>
      </c>
      <c r="I15" s="320">
        <v>1</v>
      </c>
      <c r="J15" s="320">
        <v>12</v>
      </c>
      <c r="K15" s="322" t="s">
        <v>154</v>
      </c>
      <c r="L15" s="323" t="s">
        <v>110</v>
      </c>
      <c r="M15" s="241"/>
      <c r="N15" s="319">
        <v>0.52083333333333337</v>
      </c>
      <c r="O15" s="320">
        <v>1</v>
      </c>
      <c r="P15" s="321">
        <v>3</v>
      </c>
      <c r="Q15" s="327" t="s">
        <v>157</v>
      </c>
      <c r="R15" s="327" t="s">
        <v>121</v>
      </c>
      <c r="S15"/>
      <c r="T15" s="337" t="s">
        <v>238</v>
      </c>
      <c r="U15" s="237"/>
      <c r="V15" s="242"/>
      <c r="W15" s="318"/>
      <c r="X15" s="244"/>
      <c r="Y15" s="244"/>
      <c r="Z15" s="244"/>
      <c r="AA15" s="244"/>
      <c r="AB15" s="244"/>
      <c r="AC15" s="244"/>
      <c r="AD15" s="244"/>
      <c r="AE15" s="245"/>
      <c r="AF15" s="244"/>
      <c r="AG15" s="244"/>
      <c r="AH15" s="246"/>
    </row>
    <row r="16" spans="2:34" s="236" customFormat="1" ht="15.75" customHeight="1">
      <c r="B16" s="319">
        <v>0.52083333333333337</v>
      </c>
      <c r="C16" s="320">
        <v>1</v>
      </c>
      <c r="D16" s="321">
        <v>3</v>
      </c>
      <c r="E16" s="327" t="s">
        <v>157</v>
      </c>
      <c r="F16" s="327" t="s">
        <v>121</v>
      </c>
      <c r="G16" s="240"/>
      <c r="H16" s="319">
        <v>0.50694444444444442</v>
      </c>
      <c r="I16" s="320">
        <v>1</v>
      </c>
      <c r="J16" s="321">
        <v>1</v>
      </c>
      <c r="K16" s="324" t="s">
        <v>188</v>
      </c>
      <c r="L16" s="323" t="s">
        <v>146</v>
      </c>
      <c r="M16" s="241"/>
      <c r="N16" s="319">
        <v>0.58333333333333337</v>
      </c>
      <c r="O16" s="320">
        <v>1</v>
      </c>
      <c r="P16" s="320">
        <v>12</v>
      </c>
      <c r="Q16" s="325" t="s">
        <v>85</v>
      </c>
      <c r="R16" s="325" t="s">
        <v>39</v>
      </c>
      <c r="S16"/>
      <c r="T16" s="337" t="s">
        <v>98</v>
      </c>
      <c r="U16" s="237"/>
      <c r="V16" s="242"/>
      <c r="W16" s="318"/>
      <c r="X16" s="244"/>
      <c r="Y16" s="244"/>
      <c r="Z16" s="244"/>
      <c r="AA16" s="244"/>
      <c r="AB16" s="244"/>
      <c r="AC16" s="244"/>
      <c r="AD16" s="244"/>
      <c r="AE16" s="245"/>
      <c r="AF16" s="245"/>
      <c r="AG16" s="244"/>
      <c r="AH16" s="246"/>
    </row>
    <row r="17" spans="2:34" s="236" customFormat="1" ht="15.75" customHeight="1">
      <c r="B17" s="319">
        <v>0.52083333333333337</v>
      </c>
      <c r="C17" s="320">
        <v>1</v>
      </c>
      <c r="D17" s="321">
        <v>3</v>
      </c>
      <c r="E17" s="326" t="s">
        <v>80</v>
      </c>
      <c r="F17" s="326" t="s">
        <v>47</v>
      </c>
      <c r="G17" s="240"/>
      <c r="H17" s="319">
        <v>0.51388888888888895</v>
      </c>
      <c r="I17" s="320">
        <v>1</v>
      </c>
      <c r="J17" s="321">
        <v>2</v>
      </c>
      <c r="K17" s="325" t="s">
        <v>189</v>
      </c>
      <c r="L17" s="323" t="s">
        <v>146</v>
      </c>
      <c r="M17" s="241"/>
      <c r="N17" s="319">
        <v>0.50694444444444442</v>
      </c>
      <c r="O17" s="320">
        <v>1</v>
      </c>
      <c r="P17" s="321">
        <v>1</v>
      </c>
      <c r="Q17" s="323" t="s">
        <v>162</v>
      </c>
      <c r="R17" s="323" t="s">
        <v>130</v>
      </c>
      <c r="S17"/>
      <c r="T17" s="337" t="s">
        <v>243</v>
      </c>
      <c r="U17" s="237"/>
      <c r="V17" s="242"/>
      <c r="W17" s="318"/>
      <c r="X17" s="244"/>
      <c r="Y17" s="244"/>
      <c r="Z17" s="244"/>
      <c r="AA17" s="244"/>
      <c r="AB17" s="244"/>
      <c r="AC17" s="244"/>
      <c r="AD17" s="244"/>
      <c r="AE17" s="245"/>
      <c r="AF17" s="244"/>
      <c r="AG17" s="244"/>
      <c r="AH17" s="246"/>
    </row>
    <row r="18" spans="2:34" s="236" customFormat="1" ht="15.75" customHeight="1">
      <c r="B18" s="319">
        <v>0.52083333333333337</v>
      </c>
      <c r="C18" s="320">
        <v>1</v>
      </c>
      <c r="D18" s="321">
        <v>3</v>
      </c>
      <c r="E18" s="324" t="s">
        <v>190</v>
      </c>
      <c r="F18" s="323" t="s">
        <v>146</v>
      </c>
      <c r="G18" s="240"/>
      <c r="H18" s="319">
        <v>0.52083333333333337</v>
      </c>
      <c r="I18" s="320">
        <v>1</v>
      </c>
      <c r="J18" s="321">
        <v>3</v>
      </c>
      <c r="K18" s="324" t="s">
        <v>190</v>
      </c>
      <c r="L18" s="323" t="s">
        <v>146</v>
      </c>
      <c r="M18" s="241"/>
      <c r="N18" s="319">
        <v>0.50694444444444442</v>
      </c>
      <c r="O18" s="320">
        <v>1</v>
      </c>
      <c r="P18" s="321">
        <v>1</v>
      </c>
      <c r="Q18" s="327" t="s">
        <v>155</v>
      </c>
      <c r="R18" s="327" t="s">
        <v>121</v>
      </c>
      <c r="S18"/>
      <c r="T18" s="337" t="s">
        <v>236</v>
      </c>
      <c r="U18" s="248"/>
      <c r="V18" s="242"/>
      <c r="W18" s="318"/>
      <c r="X18" s="249"/>
      <c r="Y18" s="249"/>
      <c r="Z18" s="249"/>
      <c r="AA18" s="249"/>
      <c r="AB18" s="249"/>
      <c r="AC18" s="249"/>
      <c r="AD18" s="249"/>
      <c r="AE18" s="250"/>
      <c r="AF18" s="249"/>
      <c r="AG18" s="249"/>
      <c r="AH18" s="246"/>
    </row>
    <row r="19" spans="2:34" s="236" customFormat="1" ht="15.75" customHeight="1">
      <c r="B19" s="319">
        <v>0.52083333333333337</v>
      </c>
      <c r="C19" s="320">
        <v>1</v>
      </c>
      <c r="D19" s="321">
        <v>3</v>
      </c>
      <c r="E19" s="326" t="s">
        <v>165</v>
      </c>
      <c r="F19" s="326" t="s">
        <v>142</v>
      </c>
      <c r="G19" s="240"/>
      <c r="H19" s="319">
        <v>0.52777777777777779</v>
      </c>
      <c r="I19" s="320">
        <v>1</v>
      </c>
      <c r="J19" s="321">
        <v>4</v>
      </c>
      <c r="K19" s="325" t="s">
        <v>191</v>
      </c>
      <c r="L19" s="323" t="s">
        <v>146</v>
      </c>
      <c r="M19" s="241"/>
      <c r="N19" s="319">
        <v>0.54166666666666663</v>
      </c>
      <c r="O19" s="320">
        <v>1</v>
      </c>
      <c r="P19" s="321">
        <v>6</v>
      </c>
      <c r="Q19" s="326" t="s">
        <v>77</v>
      </c>
      <c r="R19" s="326" t="s">
        <v>42</v>
      </c>
      <c r="S19"/>
      <c r="T19" s="337" t="s">
        <v>94</v>
      </c>
      <c r="U19" s="237"/>
      <c r="V19" s="242"/>
      <c r="W19" s="318"/>
      <c r="X19" s="249"/>
      <c r="Y19" s="249"/>
      <c r="Z19" s="249"/>
      <c r="AA19" s="249"/>
      <c r="AB19" s="249"/>
      <c r="AC19" s="249"/>
      <c r="AD19" s="249"/>
      <c r="AE19" s="250"/>
      <c r="AF19" s="249"/>
      <c r="AG19" s="249"/>
      <c r="AH19" s="246"/>
    </row>
    <row r="20" spans="2:34" s="236" customFormat="1" ht="15.75" customHeight="1">
      <c r="B20" s="319">
        <v>0.52777777777777779</v>
      </c>
      <c r="C20" s="320">
        <v>1</v>
      </c>
      <c r="D20" s="321">
        <v>4</v>
      </c>
      <c r="E20" s="323" t="s">
        <v>158</v>
      </c>
      <c r="F20" s="327" t="s">
        <v>121</v>
      </c>
      <c r="G20" s="240"/>
      <c r="H20" s="319">
        <v>0.53472222222222221</v>
      </c>
      <c r="I20" s="320">
        <v>1</v>
      </c>
      <c r="J20" s="321">
        <v>5</v>
      </c>
      <c r="K20" s="322" t="s">
        <v>192</v>
      </c>
      <c r="L20" s="323" t="s">
        <v>146</v>
      </c>
      <c r="M20" s="241"/>
      <c r="N20" s="319">
        <v>0.54861111111111105</v>
      </c>
      <c r="O20" s="320">
        <v>1</v>
      </c>
      <c r="P20" s="321">
        <v>7</v>
      </c>
      <c r="Q20" s="322" t="s">
        <v>149</v>
      </c>
      <c r="R20" s="323" t="s">
        <v>110</v>
      </c>
      <c r="T20" s="336" t="s">
        <v>214</v>
      </c>
      <c r="U20" s="237"/>
      <c r="V20" s="242"/>
      <c r="W20" s="318"/>
      <c r="X20" s="249"/>
      <c r="Y20" s="249"/>
      <c r="Z20" s="249"/>
      <c r="AA20" s="249"/>
      <c r="AB20" s="249"/>
      <c r="AC20" s="249"/>
      <c r="AD20" s="249"/>
      <c r="AE20" s="250"/>
      <c r="AF20" s="249"/>
      <c r="AG20" s="249"/>
      <c r="AH20" s="246"/>
    </row>
    <row r="21" spans="2:34" s="236" customFormat="1" ht="15.75" customHeight="1">
      <c r="B21" s="319">
        <v>0.52777777777777779</v>
      </c>
      <c r="C21" s="320">
        <v>1</v>
      </c>
      <c r="D21" s="321">
        <v>4</v>
      </c>
      <c r="E21" s="326" t="s">
        <v>81</v>
      </c>
      <c r="F21" s="326" t="s">
        <v>47</v>
      </c>
      <c r="G21" s="240"/>
      <c r="H21" s="319">
        <v>0.54166666666666663</v>
      </c>
      <c r="I21" s="320">
        <v>1</v>
      </c>
      <c r="J21" s="321">
        <v>6</v>
      </c>
      <c r="K21" s="324" t="s">
        <v>193</v>
      </c>
      <c r="L21" s="323" t="s">
        <v>146</v>
      </c>
      <c r="M21" s="241"/>
      <c r="N21" s="319">
        <v>0.53472222222222221</v>
      </c>
      <c r="O21" s="320">
        <v>1</v>
      </c>
      <c r="P21" s="321">
        <v>5</v>
      </c>
      <c r="Q21" s="328" t="s">
        <v>159</v>
      </c>
      <c r="R21" s="327" t="s">
        <v>121</v>
      </c>
      <c r="S21"/>
      <c r="T21" s="337" t="s">
        <v>240</v>
      </c>
      <c r="U21" s="237"/>
      <c r="W21" s="318"/>
    </row>
    <row r="22" spans="2:34" s="236" customFormat="1" ht="15.75" customHeight="1">
      <c r="B22" s="319">
        <v>0.52777777777777779</v>
      </c>
      <c r="C22" s="320">
        <v>1</v>
      </c>
      <c r="D22" s="321">
        <v>4</v>
      </c>
      <c r="E22" s="325" t="s">
        <v>191</v>
      </c>
      <c r="F22" s="323" t="s">
        <v>146</v>
      </c>
      <c r="G22" s="240"/>
      <c r="H22" s="319">
        <v>0.56944444444444442</v>
      </c>
      <c r="I22" s="320">
        <v>1</v>
      </c>
      <c r="J22" s="320">
        <v>10</v>
      </c>
      <c r="K22" s="326" t="s">
        <v>76</v>
      </c>
      <c r="L22" s="326" t="s">
        <v>35</v>
      </c>
      <c r="M22" s="241"/>
      <c r="N22" s="319">
        <v>0.57638888888888895</v>
      </c>
      <c r="O22" s="320">
        <v>1</v>
      </c>
      <c r="P22" s="320">
        <v>11</v>
      </c>
      <c r="Q22" s="322" t="s">
        <v>153</v>
      </c>
      <c r="R22" s="323" t="s">
        <v>110</v>
      </c>
      <c r="T22" s="336" t="s">
        <v>218</v>
      </c>
      <c r="U22" s="237"/>
      <c r="W22" s="318"/>
    </row>
    <row r="23" spans="2:34" s="236" customFormat="1" ht="15.75" customHeight="1">
      <c r="B23" s="319">
        <v>0.52777777777777779</v>
      </c>
      <c r="C23" s="320">
        <v>1</v>
      </c>
      <c r="D23" s="321">
        <v>4</v>
      </c>
      <c r="E23" s="330" t="s">
        <v>201</v>
      </c>
      <c r="F23" s="330" t="s">
        <v>180</v>
      </c>
      <c r="G23" s="240"/>
      <c r="H23" s="319">
        <v>0.5625</v>
      </c>
      <c r="I23" s="320">
        <v>1</v>
      </c>
      <c r="J23" s="320">
        <v>9</v>
      </c>
      <c r="K23" s="329" t="s">
        <v>199</v>
      </c>
      <c r="L23" s="329" t="s">
        <v>181</v>
      </c>
      <c r="M23" s="241"/>
      <c r="N23" s="319">
        <v>0.55555555555555558</v>
      </c>
      <c r="O23" s="320">
        <v>1</v>
      </c>
      <c r="P23" s="321">
        <v>8</v>
      </c>
      <c r="Q23" s="322" t="s">
        <v>150</v>
      </c>
      <c r="R23" s="323" t="s">
        <v>110</v>
      </c>
      <c r="T23" s="335" t="s">
        <v>215</v>
      </c>
      <c r="U23" s="247"/>
      <c r="W23" s="318"/>
    </row>
    <row r="24" spans="2:34" s="236" customFormat="1" ht="15.75" customHeight="1">
      <c r="B24" s="319">
        <v>0.53472222222222221</v>
      </c>
      <c r="C24" s="320">
        <v>1</v>
      </c>
      <c r="D24" s="321">
        <v>5</v>
      </c>
      <c r="E24" s="328" t="s">
        <v>159</v>
      </c>
      <c r="F24" s="327" t="s">
        <v>121</v>
      </c>
      <c r="G24" s="240"/>
      <c r="H24" s="319">
        <v>0.50694444444444442</v>
      </c>
      <c r="I24" s="320">
        <v>1</v>
      </c>
      <c r="J24" s="321">
        <v>1</v>
      </c>
      <c r="K24" s="326" t="s">
        <v>78</v>
      </c>
      <c r="L24" s="326" t="s">
        <v>47</v>
      </c>
      <c r="M24" s="241"/>
      <c r="N24" s="319">
        <v>0.52777777777777779</v>
      </c>
      <c r="O24" s="320">
        <v>1</v>
      </c>
      <c r="P24" s="321">
        <v>4</v>
      </c>
      <c r="Q24" s="330" t="s">
        <v>201</v>
      </c>
      <c r="R24" s="330" t="s">
        <v>180</v>
      </c>
      <c r="T24" s="335" t="s">
        <v>233</v>
      </c>
      <c r="U24" s="247"/>
      <c r="W24" s="318"/>
    </row>
    <row r="25" spans="2:34" s="236" customFormat="1" ht="15.75" customHeight="1">
      <c r="B25" s="319">
        <v>0.53472222222222221</v>
      </c>
      <c r="C25" s="320">
        <v>1</v>
      </c>
      <c r="D25" s="321">
        <v>5</v>
      </c>
      <c r="E25" s="326" t="s">
        <v>82</v>
      </c>
      <c r="F25" s="326" t="s">
        <v>47</v>
      </c>
      <c r="G25" s="240"/>
      <c r="H25" s="319">
        <v>0.51388888888888895</v>
      </c>
      <c r="I25" s="320">
        <v>1</v>
      </c>
      <c r="J25" s="321">
        <v>2</v>
      </c>
      <c r="K25" s="326" t="s">
        <v>79</v>
      </c>
      <c r="L25" s="326" t="s">
        <v>47</v>
      </c>
      <c r="M25" s="241"/>
      <c r="N25" s="319">
        <v>0.54861111111111105</v>
      </c>
      <c r="O25" s="320">
        <v>1</v>
      </c>
      <c r="P25" s="321">
        <v>7</v>
      </c>
      <c r="Q25" s="327" t="s">
        <v>194</v>
      </c>
      <c r="R25" s="323" t="s">
        <v>148</v>
      </c>
      <c r="S25"/>
      <c r="T25" s="337" t="s">
        <v>244</v>
      </c>
      <c r="U25" s="247"/>
      <c r="W25" s="318"/>
    </row>
    <row r="26" spans="2:34" s="236" customFormat="1" ht="15.75" customHeight="1">
      <c r="B26" s="319">
        <v>0.53472222222222221</v>
      </c>
      <c r="C26" s="320">
        <v>1</v>
      </c>
      <c r="D26" s="321">
        <v>5</v>
      </c>
      <c r="E26" s="322" t="s">
        <v>192</v>
      </c>
      <c r="F26" s="323" t="s">
        <v>146</v>
      </c>
      <c r="G26" s="240"/>
      <c r="H26" s="319">
        <v>0.52083333333333337</v>
      </c>
      <c r="I26" s="320">
        <v>1</v>
      </c>
      <c r="J26" s="321">
        <v>3</v>
      </c>
      <c r="K26" s="326" t="s">
        <v>80</v>
      </c>
      <c r="L26" s="326" t="s">
        <v>47</v>
      </c>
      <c r="M26" s="241"/>
      <c r="N26" s="319">
        <v>0.53472222222222221</v>
      </c>
      <c r="O26" s="320">
        <v>1</v>
      </c>
      <c r="P26" s="321">
        <v>5</v>
      </c>
      <c r="Q26" s="322" t="s">
        <v>192</v>
      </c>
      <c r="R26" s="323" t="s">
        <v>146</v>
      </c>
      <c r="T26" s="336" t="s">
        <v>224</v>
      </c>
      <c r="U26" s="247"/>
      <c r="W26" s="318"/>
    </row>
    <row r="27" spans="2:34" s="236" customFormat="1" ht="15.75" customHeight="1">
      <c r="B27" s="319">
        <v>0.53472222222222221</v>
      </c>
      <c r="C27" s="320">
        <v>1</v>
      </c>
      <c r="D27" s="321">
        <v>5</v>
      </c>
      <c r="E27" s="327" t="s">
        <v>163</v>
      </c>
      <c r="F27" s="327" t="s">
        <v>139</v>
      </c>
      <c r="G27" s="240"/>
      <c r="H27" s="319">
        <v>0.52777777777777779</v>
      </c>
      <c r="I27" s="320">
        <v>1</v>
      </c>
      <c r="J27" s="321">
        <v>4</v>
      </c>
      <c r="K27" s="326" t="s">
        <v>81</v>
      </c>
      <c r="L27" s="326" t="s">
        <v>47</v>
      </c>
      <c r="M27" s="241"/>
      <c r="N27" s="319">
        <v>0.58333333333333337</v>
      </c>
      <c r="O27" s="320">
        <v>1</v>
      </c>
      <c r="P27" s="320">
        <v>12</v>
      </c>
      <c r="Q27" s="328" t="s">
        <v>91</v>
      </c>
      <c r="R27" s="327" t="s">
        <v>33</v>
      </c>
      <c r="T27" s="335" t="s">
        <v>104</v>
      </c>
      <c r="U27" s="247"/>
      <c r="W27" s="317"/>
    </row>
    <row r="28" spans="2:34" s="236" customFormat="1" ht="15.75" customHeight="1">
      <c r="B28" s="319">
        <v>0.54166666666666663</v>
      </c>
      <c r="C28" s="320">
        <v>1</v>
      </c>
      <c r="D28" s="321">
        <v>6</v>
      </c>
      <c r="E28" s="327" t="s">
        <v>160</v>
      </c>
      <c r="F28" s="327" t="s">
        <v>121</v>
      </c>
      <c r="G28" s="240"/>
      <c r="H28" s="319">
        <v>0.53472222222222221</v>
      </c>
      <c r="I28" s="320">
        <v>1</v>
      </c>
      <c r="J28" s="321">
        <v>5</v>
      </c>
      <c r="K28" s="326" t="s">
        <v>82</v>
      </c>
      <c r="L28" s="326" t="s">
        <v>47</v>
      </c>
      <c r="M28" s="241"/>
      <c r="N28" s="319">
        <v>0.51388888888888895</v>
      </c>
      <c r="O28" s="320">
        <v>1</v>
      </c>
      <c r="P28" s="321">
        <v>2</v>
      </c>
      <c r="Q28" s="325" t="s">
        <v>189</v>
      </c>
      <c r="R28" s="323" t="s">
        <v>146</v>
      </c>
      <c r="T28" s="336" t="s">
        <v>221</v>
      </c>
      <c r="U28" s="237"/>
      <c r="W28" s="317"/>
    </row>
    <row r="29" spans="2:34" s="236" customFormat="1" ht="15.75" customHeight="1">
      <c r="B29" s="319">
        <v>0.54166666666666663</v>
      </c>
      <c r="C29" s="320">
        <v>1</v>
      </c>
      <c r="D29" s="321">
        <v>6</v>
      </c>
      <c r="E29" s="326" t="s">
        <v>83</v>
      </c>
      <c r="F29" s="326" t="s">
        <v>47</v>
      </c>
      <c r="G29" s="240"/>
      <c r="H29" s="319">
        <v>0.54166666666666663</v>
      </c>
      <c r="I29" s="320">
        <v>1</v>
      </c>
      <c r="J29" s="321">
        <v>6</v>
      </c>
      <c r="K29" s="326" t="s">
        <v>83</v>
      </c>
      <c r="L29" s="326" t="s">
        <v>47</v>
      </c>
      <c r="M29" s="241"/>
      <c r="N29" s="319">
        <v>0.52777777777777779</v>
      </c>
      <c r="O29" s="320">
        <v>1</v>
      </c>
      <c r="P29" s="321">
        <v>4</v>
      </c>
      <c r="Q29" s="323" t="s">
        <v>158</v>
      </c>
      <c r="R29" s="327" t="s">
        <v>121</v>
      </c>
      <c r="S29"/>
      <c r="T29" s="337" t="s">
        <v>239</v>
      </c>
      <c r="U29" s="237"/>
      <c r="W29" s="317"/>
    </row>
    <row r="30" spans="2:34" s="236" customFormat="1" ht="15.75" customHeight="1">
      <c r="B30" s="319">
        <v>0.54166666666666663</v>
      </c>
      <c r="C30" s="320">
        <v>1</v>
      </c>
      <c r="D30" s="321">
        <v>6</v>
      </c>
      <c r="E30" s="324" t="s">
        <v>193</v>
      </c>
      <c r="F30" s="323" t="s">
        <v>146</v>
      </c>
      <c r="G30" s="240"/>
      <c r="H30" s="319">
        <v>0.57638888888888895</v>
      </c>
      <c r="I30" s="320">
        <v>1</v>
      </c>
      <c r="J30" s="320">
        <v>11</v>
      </c>
      <c r="K30" s="329" t="s">
        <v>200</v>
      </c>
      <c r="L30" s="329" t="s">
        <v>182</v>
      </c>
      <c r="M30" s="241"/>
      <c r="N30" s="319">
        <v>0.53472222222222221</v>
      </c>
      <c r="O30" s="320">
        <v>1</v>
      </c>
      <c r="P30" s="321">
        <v>5</v>
      </c>
      <c r="Q30" s="326" t="s">
        <v>82</v>
      </c>
      <c r="R30" s="326" t="s">
        <v>47</v>
      </c>
      <c r="T30" s="336" t="s">
        <v>103</v>
      </c>
      <c r="U30" s="237"/>
      <c r="W30" s="317"/>
    </row>
    <row r="31" spans="2:34" s="236" customFormat="1" ht="15.75" customHeight="1">
      <c r="B31" s="319">
        <v>0.54166666666666663</v>
      </c>
      <c r="C31" s="320">
        <v>1</v>
      </c>
      <c r="D31" s="321">
        <v>6</v>
      </c>
      <c r="E31" s="326" t="s">
        <v>77</v>
      </c>
      <c r="F31" s="326" t="s">
        <v>42</v>
      </c>
      <c r="G31" s="240"/>
      <c r="H31" s="319">
        <v>0.53472222222222221</v>
      </c>
      <c r="I31" s="320">
        <v>1</v>
      </c>
      <c r="J31" s="321">
        <v>5</v>
      </c>
      <c r="K31" s="327" t="s">
        <v>163</v>
      </c>
      <c r="L31" s="327" t="s">
        <v>139</v>
      </c>
      <c r="M31" s="241"/>
      <c r="N31" s="319">
        <v>0.54166666666666663</v>
      </c>
      <c r="O31" s="320">
        <v>1</v>
      </c>
      <c r="P31" s="321">
        <v>6</v>
      </c>
      <c r="Q31" s="327" t="s">
        <v>160</v>
      </c>
      <c r="R31" s="327" t="s">
        <v>121</v>
      </c>
      <c r="S31"/>
      <c r="T31" s="337" t="s">
        <v>241</v>
      </c>
      <c r="U31" s="237"/>
      <c r="V31" s="248"/>
      <c r="W31" s="241"/>
    </row>
    <row r="32" spans="2:34" s="236" customFormat="1" ht="15.75" customHeight="1">
      <c r="B32" s="319">
        <v>0.54861111111111105</v>
      </c>
      <c r="C32" s="320">
        <v>1</v>
      </c>
      <c r="D32" s="321">
        <v>7</v>
      </c>
      <c r="E32" s="322" t="s">
        <v>149</v>
      </c>
      <c r="F32" s="323" t="s">
        <v>110</v>
      </c>
      <c r="G32" s="240"/>
      <c r="H32" s="319">
        <v>0.54861111111111105</v>
      </c>
      <c r="I32" s="320">
        <v>1</v>
      </c>
      <c r="J32" s="321">
        <v>7</v>
      </c>
      <c r="K32" s="327" t="s">
        <v>87</v>
      </c>
      <c r="L32" s="327" t="s">
        <v>33</v>
      </c>
      <c r="M32" s="241"/>
      <c r="N32" s="319">
        <v>0.55555555555555558</v>
      </c>
      <c r="O32" s="320">
        <v>1</v>
      </c>
      <c r="P32" s="321">
        <v>8</v>
      </c>
      <c r="Q32" s="323" t="s">
        <v>173</v>
      </c>
      <c r="R32" s="323" t="s">
        <v>148</v>
      </c>
      <c r="S32"/>
      <c r="T32" s="337" t="s">
        <v>245</v>
      </c>
      <c r="U32" s="237"/>
      <c r="W32" s="317"/>
    </row>
    <row r="33" spans="2:23" s="236" customFormat="1" ht="15.75" customHeight="1">
      <c r="B33" s="319">
        <v>0.54861111111111105</v>
      </c>
      <c r="C33" s="320">
        <v>1</v>
      </c>
      <c r="D33" s="321">
        <v>7</v>
      </c>
      <c r="E33" s="327" t="s">
        <v>87</v>
      </c>
      <c r="F33" s="327" t="s">
        <v>33</v>
      </c>
      <c r="H33" s="319">
        <v>0.55555555555555558</v>
      </c>
      <c r="I33" s="320">
        <v>1</v>
      </c>
      <c r="J33" s="321">
        <v>8</v>
      </c>
      <c r="K33" s="323" t="s">
        <v>88</v>
      </c>
      <c r="L33" s="327" t="s">
        <v>33</v>
      </c>
      <c r="N33" s="319">
        <v>0.55555555555555558</v>
      </c>
      <c r="O33" s="320">
        <v>1</v>
      </c>
      <c r="P33" s="321">
        <v>8</v>
      </c>
      <c r="Q33" s="330" t="s">
        <v>84</v>
      </c>
      <c r="R33" s="330" t="s">
        <v>39</v>
      </c>
      <c r="S33"/>
      <c r="T33" s="337" t="s">
        <v>97</v>
      </c>
      <c r="U33" s="247"/>
      <c r="W33" s="317"/>
    </row>
    <row r="34" spans="2:23" s="236" customFormat="1" ht="15.75" customHeight="1">
      <c r="B34" s="319">
        <v>0.54861111111111105</v>
      </c>
      <c r="C34" s="320">
        <v>1</v>
      </c>
      <c r="D34" s="321">
        <v>7</v>
      </c>
      <c r="E34" s="327" t="s">
        <v>194</v>
      </c>
      <c r="F34" s="323" t="s">
        <v>148</v>
      </c>
      <c r="H34" s="319">
        <v>0.5625</v>
      </c>
      <c r="I34" s="320">
        <v>1</v>
      </c>
      <c r="J34" s="320">
        <v>9</v>
      </c>
      <c r="K34" s="327" t="s">
        <v>89</v>
      </c>
      <c r="L34" s="327" t="s">
        <v>33</v>
      </c>
      <c r="N34" s="319">
        <v>0.5625</v>
      </c>
      <c r="O34" s="320">
        <v>1</v>
      </c>
      <c r="P34" s="320">
        <v>9</v>
      </c>
      <c r="Q34" s="322" t="s">
        <v>151</v>
      </c>
      <c r="R34" s="323" t="s">
        <v>110</v>
      </c>
      <c r="T34" s="335" t="s">
        <v>216</v>
      </c>
      <c r="U34" s="237"/>
      <c r="W34" s="317"/>
    </row>
    <row r="35" spans="2:23" s="236" customFormat="1" ht="15.75" customHeight="1">
      <c r="B35" s="319">
        <v>0.54861111111111105</v>
      </c>
      <c r="C35" s="320">
        <v>1</v>
      </c>
      <c r="D35" s="321">
        <v>7</v>
      </c>
      <c r="E35" s="323" t="s">
        <v>161</v>
      </c>
      <c r="F35" s="323" t="s">
        <v>135</v>
      </c>
      <c r="H35" s="319">
        <v>0.56944444444444442</v>
      </c>
      <c r="I35" s="320">
        <v>1</v>
      </c>
      <c r="J35" s="320">
        <v>10</v>
      </c>
      <c r="K35" s="323" t="s">
        <v>90</v>
      </c>
      <c r="L35" s="327" t="s">
        <v>33</v>
      </c>
      <c r="N35" s="319">
        <v>0.50694444444444442</v>
      </c>
      <c r="O35" s="320">
        <v>1</v>
      </c>
      <c r="P35" s="321">
        <v>1</v>
      </c>
      <c r="Q35" s="326" t="s">
        <v>78</v>
      </c>
      <c r="R35" s="326" t="s">
        <v>47</v>
      </c>
      <c r="T35" s="335" t="s">
        <v>95</v>
      </c>
      <c r="U35" s="247"/>
      <c r="W35" s="317"/>
    </row>
    <row r="36" spans="2:23" s="236" customFormat="1" ht="15.75" customHeight="1">
      <c r="B36" s="319">
        <v>0.55555555555555558</v>
      </c>
      <c r="C36" s="320">
        <v>1</v>
      </c>
      <c r="D36" s="321">
        <v>8</v>
      </c>
      <c r="E36" s="322" t="s">
        <v>150</v>
      </c>
      <c r="F36" s="323" t="s">
        <v>110</v>
      </c>
      <c r="H36" s="319">
        <v>0.57638888888888895</v>
      </c>
      <c r="I36" s="320">
        <v>1</v>
      </c>
      <c r="J36" s="320">
        <v>11</v>
      </c>
      <c r="K36" s="327" t="s">
        <v>92</v>
      </c>
      <c r="L36" s="327" t="s">
        <v>33</v>
      </c>
      <c r="N36" s="319">
        <v>0.50694444444444442</v>
      </c>
      <c r="O36" s="320">
        <v>1</v>
      </c>
      <c r="P36" s="321">
        <v>1</v>
      </c>
      <c r="Q36" s="324" t="s">
        <v>188</v>
      </c>
      <c r="R36" s="323" t="s">
        <v>146</v>
      </c>
      <c r="T36" s="336" t="s">
        <v>220</v>
      </c>
      <c r="U36" s="237"/>
      <c r="W36" s="317"/>
    </row>
    <row r="37" spans="2:23" s="236" customFormat="1" ht="15.75" customHeight="1">
      <c r="B37" s="319">
        <v>0.55555555555555558</v>
      </c>
      <c r="C37" s="320">
        <v>1</v>
      </c>
      <c r="D37" s="321">
        <v>8</v>
      </c>
      <c r="E37" s="323" t="s">
        <v>88</v>
      </c>
      <c r="F37" s="327" t="s">
        <v>33</v>
      </c>
      <c r="H37" s="319">
        <v>0.58333333333333337</v>
      </c>
      <c r="I37" s="320">
        <v>1</v>
      </c>
      <c r="J37" s="320">
        <v>12</v>
      </c>
      <c r="K37" s="328" t="s">
        <v>91</v>
      </c>
      <c r="L37" s="327" t="s">
        <v>33</v>
      </c>
      <c r="N37" s="319">
        <v>0.54861111111111105</v>
      </c>
      <c r="O37" s="320">
        <v>1</v>
      </c>
      <c r="P37" s="321">
        <v>7</v>
      </c>
      <c r="Q37" s="327" t="s">
        <v>87</v>
      </c>
      <c r="R37" s="327" t="s">
        <v>33</v>
      </c>
      <c r="T37" s="336" t="s">
        <v>96</v>
      </c>
      <c r="U37" s="247"/>
      <c r="W37" s="317"/>
    </row>
    <row r="38" spans="2:23" s="236" customFormat="1" ht="15.75" customHeight="1">
      <c r="B38" s="319">
        <v>0.55555555555555558</v>
      </c>
      <c r="C38" s="320">
        <v>1</v>
      </c>
      <c r="D38" s="321">
        <v>8</v>
      </c>
      <c r="E38" s="323" t="s">
        <v>173</v>
      </c>
      <c r="F38" s="323" t="s">
        <v>148</v>
      </c>
      <c r="H38" s="319">
        <v>0.52777777777777779</v>
      </c>
      <c r="I38" s="320">
        <v>1</v>
      </c>
      <c r="J38" s="321">
        <v>4</v>
      </c>
      <c r="K38" s="330" t="s">
        <v>201</v>
      </c>
      <c r="L38" s="330" t="s">
        <v>180</v>
      </c>
      <c r="N38" s="319">
        <v>0.59027777777777779</v>
      </c>
      <c r="O38" s="320">
        <v>1</v>
      </c>
      <c r="P38" s="320">
        <v>13</v>
      </c>
      <c r="Q38" s="329" t="s">
        <v>203</v>
      </c>
      <c r="R38" s="329" t="s">
        <v>183</v>
      </c>
      <c r="S38"/>
      <c r="T38" s="337" t="s">
        <v>242</v>
      </c>
      <c r="U38" s="247"/>
      <c r="W38" s="317"/>
    </row>
    <row r="39" spans="2:23" ht="15.75" customHeight="1">
      <c r="B39" s="319">
        <v>0.55555555555555558</v>
      </c>
      <c r="C39" s="320">
        <v>1</v>
      </c>
      <c r="D39" s="321">
        <v>8</v>
      </c>
      <c r="E39" s="330" t="s">
        <v>84</v>
      </c>
      <c r="F39" s="330" t="s">
        <v>39</v>
      </c>
      <c r="G39" s="236"/>
      <c r="H39" s="319">
        <v>0.59027777777777779</v>
      </c>
      <c r="I39" s="320">
        <v>1</v>
      </c>
      <c r="J39" s="320">
        <v>13</v>
      </c>
      <c r="K39" s="325" t="s">
        <v>202</v>
      </c>
      <c r="L39" s="325" t="s">
        <v>180</v>
      </c>
      <c r="M39" s="236"/>
      <c r="N39" s="319">
        <v>0.52083333333333337</v>
      </c>
      <c r="O39" s="320">
        <v>1</v>
      </c>
      <c r="P39" s="321">
        <v>3</v>
      </c>
      <c r="Q39" s="326" t="s">
        <v>80</v>
      </c>
      <c r="R39" s="326" t="s">
        <v>47</v>
      </c>
      <c r="S39" s="236"/>
      <c r="T39" s="335" t="s">
        <v>99</v>
      </c>
      <c r="U39" s="247"/>
    </row>
    <row r="40" spans="2:23" ht="15.75" customHeight="1">
      <c r="B40" s="319">
        <v>0.5625</v>
      </c>
      <c r="C40" s="320">
        <v>1</v>
      </c>
      <c r="D40" s="320">
        <v>9</v>
      </c>
      <c r="E40" s="322" t="s">
        <v>151</v>
      </c>
      <c r="F40" s="323" t="s">
        <v>110</v>
      </c>
      <c r="H40" s="319">
        <v>0.55555555555555558</v>
      </c>
      <c r="I40" s="320">
        <v>1</v>
      </c>
      <c r="J40" s="321">
        <v>8</v>
      </c>
      <c r="K40" s="330" t="s">
        <v>84</v>
      </c>
      <c r="L40" s="330" t="s">
        <v>39</v>
      </c>
      <c r="N40" s="319">
        <v>0.58333333333333337</v>
      </c>
      <c r="O40" s="320">
        <v>1</v>
      </c>
      <c r="P40" s="320">
        <v>12</v>
      </c>
      <c r="Q40" s="322" t="s">
        <v>154</v>
      </c>
      <c r="R40" s="323" t="s">
        <v>110</v>
      </c>
      <c r="S40" s="236"/>
      <c r="T40" s="336" t="s">
        <v>219</v>
      </c>
    </row>
    <row r="41" spans="2:23" ht="15.75" customHeight="1">
      <c r="B41" s="319">
        <v>0.5625</v>
      </c>
      <c r="C41" s="320">
        <v>1</v>
      </c>
      <c r="D41" s="320">
        <v>9</v>
      </c>
      <c r="E41" s="327" t="s">
        <v>89</v>
      </c>
      <c r="F41" s="327" t="s">
        <v>33</v>
      </c>
      <c r="H41" s="319">
        <v>0.58333333333333337</v>
      </c>
      <c r="I41" s="320">
        <v>1</v>
      </c>
      <c r="J41" s="320">
        <v>12</v>
      </c>
      <c r="K41" s="325" t="s">
        <v>85</v>
      </c>
      <c r="L41" s="325" t="s">
        <v>39</v>
      </c>
      <c r="N41" s="319">
        <v>0.52083333333333337</v>
      </c>
      <c r="O41" s="320">
        <v>1</v>
      </c>
      <c r="P41" s="321">
        <v>3</v>
      </c>
      <c r="Q41" s="324" t="s">
        <v>190</v>
      </c>
      <c r="R41" s="323" t="s">
        <v>146</v>
      </c>
      <c r="S41" s="236"/>
      <c r="T41" s="336" t="s">
        <v>222</v>
      </c>
    </row>
    <row r="42" spans="2:23" ht="15.75" customHeight="1">
      <c r="B42" s="319">
        <v>0.5625</v>
      </c>
      <c r="C42" s="320">
        <v>1</v>
      </c>
      <c r="D42" s="320">
        <v>9</v>
      </c>
      <c r="E42" s="327" t="s">
        <v>195</v>
      </c>
      <c r="F42" s="323" t="s">
        <v>148</v>
      </c>
      <c r="H42" s="319">
        <v>0.59027777777777779</v>
      </c>
      <c r="I42" s="320">
        <v>1</v>
      </c>
      <c r="J42" s="320">
        <v>13</v>
      </c>
      <c r="K42" s="331" t="s">
        <v>86</v>
      </c>
      <c r="L42" s="331" t="s">
        <v>39</v>
      </c>
      <c r="N42" s="319">
        <v>0.54861111111111105</v>
      </c>
      <c r="O42" s="320">
        <v>1</v>
      </c>
      <c r="P42" s="321">
        <v>7</v>
      </c>
      <c r="Q42" s="323" t="s">
        <v>161</v>
      </c>
      <c r="R42" s="323" t="s">
        <v>135</v>
      </c>
      <c r="T42" s="337" t="s">
        <v>235</v>
      </c>
    </row>
    <row r="43" spans="2:23" ht="15.75" customHeight="1">
      <c r="B43" s="319">
        <v>0.5625</v>
      </c>
      <c r="C43" s="320">
        <v>1</v>
      </c>
      <c r="D43" s="320">
        <v>9</v>
      </c>
      <c r="E43" s="329" t="s">
        <v>199</v>
      </c>
      <c r="F43" s="329" t="s">
        <v>181</v>
      </c>
      <c r="H43" s="319">
        <v>0.54861111111111105</v>
      </c>
      <c r="I43" s="320">
        <v>1</v>
      </c>
      <c r="J43" s="321">
        <v>7</v>
      </c>
      <c r="K43" s="323" t="s">
        <v>161</v>
      </c>
      <c r="L43" s="323" t="s">
        <v>135</v>
      </c>
      <c r="N43" s="319">
        <v>0.5625</v>
      </c>
      <c r="O43" s="320">
        <v>1</v>
      </c>
      <c r="P43" s="320">
        <v>9</v>
      </c>
      <c r="Q43" s="327" t="s">
        <v>89</v>
      </c>
      <c r="R43" s="327" t="s">
        <v>33</v>
      </c>
      <c r="S43" s="236"/>
      <c r="T43" s="336" t="s">
        <v>232</v>
      </c>
    </row>
    <row r="44" spans="2:23" ht="15.75" customHeight="1">
      <c r="B44" s="319">
        <v>0.56944444444444442</v>
      </c>
      <c r="C44" s="320">
        <v>1</v>
      </c>
      <c r="D44" s="320">
        <v>10</v>
      </c>
      <c r="E44" s="322" t="s">
        <v>152</v>
      </c>
      <c r="F44" s="323" t="s">
        <v>110</v>
      </c>
      <c r="H44" s="319">
        <v>0.50694444444444442</v>
      </c>
      <c r="I44" s="320">
        <v>1</v>
      </c>
      <c r="J44" s="321">
        <v>1</v>
      </c>
      <c r="K44" s="327" t="s">
        <v>155</v>
      </c>
      <c r="L44" s="327" t="s">
        <v>121</v>
      </c>
      <c r="N44" s="319">
        <v>0.58333333333333337</v>
      </c>
      <c r="O44" s="320">
        <v>1</v>
      </c>
      <c r="P44" s="320">
        <v>12</v>
      </c>
      <c r="Q44" s="327" t="s">
        <v>198</v>
      </c>
      <c r="R44" s="323" t="s">
        <v>148</v>
      </c>
      <c r="T44" s="337" t="s">
        <v>232</v>
      </c>
    </row>
    <row r="45" spans="2:23" ht="15.75" customHeight="1">
      <c r="B45" s="319">
        <v>0.56944444444444442</v>
      </c>
      <c r="C45" s="320">
        <v>1</v>
      </c>
      <c r="D45" s="320">
        <v>10</v>
      </c>
      <c r="E45" s="323" t="s">
        <v>90</v>
      </c>
      <c r="F45" s="327" t="s">
        <v>33</v>
      </c>
      <c r="H45" s="319">
        <v>0.51388888888888895</v>
      </c>
      <c r="I45" s="320">
        <v>1</v>
      </c>
      <c r="J45" s="321">
        <v>2</v>
      </c>
      <c r="K45" s="323" t="s">
        <v>156</v>
      </c>
      <c r="L45" s="327" t="s">
        <v>121</v>
      </c>
      <c r="N45" s="319">
        <v>0.56944444444444442</v>
      </c>
      <c r="O45" s="320">
        <v>1</v>
      </c>
      <c r="P45" s="320">
        <v>10</v>
      </c>
      <c r="Q45" s="323" t="s">
        <v>90</v>
      </c>
      <c r="R45" s="327" t="s">
        <v>33</v>
      </c>
      <c r="S45" s="236"/>
      <c r="T45" s="335" t="s">
        <v>102</v>
      </c>
    </row>
    <row r="46" spans="2:23" ht="15.75" customHeight="1">
      <c r="B46" s="319">
        <v>0.56944444444444442</v>
      </c>
      <c r="C46" s="320">
        <v>1</v>
      </c>
      <c r="D46" s="320">
        <v>10</v>
      </c>
      <c r="E46" s="323" t="s">
        <v>196</v>
      </c>
      <c r="F46" s="323" t="s">
        <v>148</v>
      </c>
      <c r="H46" s="319">
        <v>0.52083333333333337</v>
      </c>
      <c r="I46" s="320">
        <v>1</v>
      </c>
      <c r="J46" s="321">
        <v>3</v>
      </c>
      <c r="K46" s="327" t="s">
        <v>157</v>
      </c>
      <c r="L46" s="327" t="s">
        <v>121</v>
      </c>
      <c r="N46" s="319">
        <v>0.57638888888888895</v>
      </c>
      <c r="O46" s="320">
        <v>1</v>
      </c>
      <c r="P46" s="320">
        <v>11</v>
      </c>
      <c r="Q46" s="329" t="s">
        <v>200</v>
      </c>
      <c r="R46" s="329" t="s">
        <v>182</v>
      </c>
      <c r="S46" s="236"/>
      <c r="T46" s="336" t="s">
        <v>229</v>
      </c>
    </row>
    <row r="47" spans="2:23" ht="15.75" customHeight="1">
      <c r="B47" s="319">
        <v>0.56944444444444442</v>
      </c>
      <c r="C47" s="320">
        <v>1</v>
      </c>
      <c r="D47" s="320">
        <v>10</v>
      </c>
      <c r="E47" s="326" t="s">
        <v>76</v>
      </c>
      <c r="F47" s="326" t="s">
        <v>35</v>
      </c>
      <c r="H47" s="319">
        <v>0.52777777777777779</v>
      </c>
      <c r="I47" s="320">
        <v>1</v>
      </c>
      <c r="J47" s="321">
        <v>4</v>
      </c>
      <c r="K47" s="323" t="s">
        <v>158</v>
      </c>
      <c r="L47" s="327" t="s">
        <v>121</v>
      </c>
      <c r="N47" s="319">
        <v>0.59027777777777779</v>
      </c>
      <c r="O47" s="320">
        <v>1</v>
      </c>
      <c r="P47" s="320">
        <v>13</v>
      </c>
      <c r="Q47" s="331" t="s">
        <v>86</v>
      </c>
      <c r="R47" s="331" t="s">
        <v>39</v>
      </c>
      <c r="T47" s="337" t="s">
        <v>105</v>
      </c>
    </row>
    <row r="48" spans="2:23" ht="15.75" customHeight="1">
      <c r="B48" s="319">
        <v>0.57638888888888895</v>
      </c>
      <c r="C48" s="320">
        <v>1</v>
      </c>
      <c r="D48" s="320">
        <v>11</v>
      </c>
      <c r="E48" s="322" t="s">
        <v>153</v>
      </c>
      <c r="F48" s="323" t="s">
        <v>110</v>
      </c>
      <c r="H48" s="319">
        <v>0.53472222222222221</v>
      </c>
      <c r="I48" s="320">
        <v>1</v>
      </c>
      <c r="J48" s="321">
        <v>5</v>
      </c>
      <c r="K48" s="328" t="s">
        <v>159</v>
      </c>
      <c r="L48" s="327" t="s">
        <v>121</v>
      </c>
      <c r="N48" s="319">
        <v>0.56944444444444442</v>
      </c>
      <c r="O48" s="320">
        <v>1</v>
      </c>
      <c r="P48" s="320">
        <v>10</v>
      </c>
      <c r="Q48" s="322" t="s">
        <v>152</v>
      </c>
      <c r="R48" s="323" t="s">
        <v>110</v>
      </c>
      <c r="S48" s="236"/>
      <c r="T48" s="335" t="s">
        <v>217</v>
      </c>
    </row>
    <row r="49" spans="2:20" ht="15.75" customHeight="1">
      <c r="B49" s="319">
        <v>0.57638888888888895</v>
      </c>
      <c r="C49" s="320">
        <v>1</v>
      </c>
      <c r="D49" s="320">
        <v>11</v>
      </c>
      <c r="E49" s="327" t="s">
        <v>92</v>
      </c>
      <c r="F49" s="327" t="s">
        <v>33</v>
      </c>
      <c r="H49" s="319">
        <v>0.54166666666666663</v>
      </c>
      <c r="I49" s="320">
        <v>1</v>
      </c>
      <c r="J49" s="321">
        <v>6</v>
      </c>
      <c r="K49" s="327" t="s">
        <v>160</v>
      </c>
      <c r="L49" s="327" t="s">
        <v>121</v>
      </c>
      <c r="N49" s="319">
        <v>0.5625</v>
      </c>
      <c r="O49" s="320">
        <v>1</v>
      </c>
      <c r="P49" s="320">
        <v>9</v>
      </c>
      <c r="Q49" s="327" t="s">
        <v>195</v>
      </c>
      <c r="R49" s="323" t="s">
        <v>148</v>
      </c>
      <c r="T49" s="337" t="s">
        <v>246</v>
      </c>
    </row>
    <row r="50" spans="2:20" ht="15.75" customHeight="1">
      <c r="B50" s="319">
        <v>0.57638888888888895</v>
      </c>
      <c r="C50" s="320">
        <v>1</v>
      </c>
      <c r="D50" s="320">
        <v>11</v>
      </c>
      <c r="E50" s="328" t="s">
        <v>197</v>
      </c>
      <c r="F50" s="323" t="s">
        <v>148</v>
      </c>
      <c r="H50" s="319">
        <v>0.59027777777777779</v>
      </c>
      <c r="I50" s="320">
        <v>1</v>
      </c>
      <c r="J50" s="320">
        <v>13</v>
      </c>
      <c r="K50" s="329" t="s">
        <v>203</v>
      </c>
      <c r="L50" s="329" t="s">
        <v>183</v>
      </c>
      <c r="N50" s="319">
        <v>0.51388888888888895</v>
      </c>
      <c r="O50" s="320">
        <v>1</v>
      </c>
      <c r="P50" s="321">
        <v>2</v>
      </c>
      <c r="Q50" s="326" t="s">
        <v>79</v>
      </c>
      <c r="R50" s="326" t="s">
        <v>47</v>
      </c>
      <c r="S50" s="236"/>
      <c r="T50" s="335" t="s">
        <v>228</v>
      </c>
    </row>
    <row r="51" spans="2:20" ht="15.75" customHeight="1">
      <c r="B51" s="319">
        <v>0.57638888888888895</v>
      </c>
      <c r="C51" s="320">
        <v>1</v>
      </c>
      <c r="D51" s="320">
        <v>11</v>
      </c>
      <c r="E51" s="329" t="s">
        <v>200</v>
      </c>
      <c r="F51" s="329" t="s">
        <v>182</v>
      </c>
      <c r="H51" s="319">
        <v>0.50694444444444442</v>
      </c>
      <c r="I51" s="320">
        <v>1</v>
      </c>
      <c r="J51" s="321">
        <v>1</v>
      </c>
      <c r="K51" s="323" t="s">
        <v>162</v>
      </c>
      <c r="L51" s="323" t="s">
        <v>130</v>
      </c>
      <c r="N51" s="319">
        <v>0.59027777777777779</v>
      </c>
      <c r="O51" s="320">
        <v>1</v>
      </c>
      <c r="P51" s="320">
        <v>13</v>
      </c>
      <c r="Q51" s="325" t="s">
        <v>202</v>
      </c>
      <c r="R51" s="325" t="s">
        <v>180</v>
      </c>
      <c r="S51" s="236"/>
      <c r="T51" s="335" t="s">
        <v>234</v>
      </c>
    </row>
    <row r="52" spans="2:20" ht="15.75" customHeight="1">
      <c r="B52" s="319">
        <v>0.58333333333333337</v>
      </c>
      <c r="C52" s="320">
        <v>1</v>
      </c>
      <c r="D52" s="320">
        <v>12</v>
      </c>
      <c r="E52" s="322" t="s">
        <v>154</v>
      </c>
      <c r="F52" s="323" t="s">
        <v>110</v>
      </c>
      <c r="H52" s="319">
        <v>0.54166666666666663</v>
      </c>
      <c r="I52" s="320">
        <v>1</v>
      </c>
      <c r="J52" s="321">
        <v>6</v>
      </c>
      <c r="K52" s="326" t="s">
        <v>77</v>
      </c>
      <c r="L52" s="326" t="s">
        <v>42</v>
      </c>
      <c r="N52" s="319">
        <v>0.52083333333333337</v>
      </c>
      <c r="O52" s="320">
        <v>1</v>
      </c>
      <c r="P52" s="321">
        <v>3</v>
      </c>
      <c r="Q52" s="326" t="s">
        <v>165</v>
      </c>
      <c r="R52" s="326" t="s">
        <v>142</v>
      </c>
      <c r="S52" s="236"/>
      <c r="T52" s="336" t="s">
        <v>213</v>
      </c>
    </row>
    <row r="53" spans="2:20" ht="15.75" customHeight="1">
      <c r="B53" s="319">
        <v>0.58333333333333337</v>
      </c>
      <c r="C53" s="320">
        <v>1</v>
      </c>
      <c r="D53" s="320">
        <v>12</v>
      </c>
      <c r="E53" s="328" t="s">
        <v>91</v>
      </c>
      <c r="F53" s="327" t="s">
        <v>33</v>
      </c>
      <c r="H53" s="319">
        <v>0.54861111111111105</v>
      </c>
      <c r="I53" s="320">
        <v>1</v>
      </c>
      <c r="J53" s="321">
        <v>7</v>
      </c>
      <c r="K53" s="327" t="s">
        <v>194</v>
      </c>
      <c r="L53" s="323" t="s">
        <v>148</v>
      </c>
      <c r="N53" s="319">
        <v>0.51388888888888895</v>
      </c>
      <c r="O53" s="320">
        <v>1</v>
      </c>
      <c r="P53" s="321">
        <v>2</v>
      </c>
      <c r="Q53" s="326" t="s">
        <v>164</v>
      </c>
      <c r="R53" s="326" t="s">
        <v>142</v>
      </c>
      <c r="S53" s="236"/>
      <c r="T53" s="336" t="s">
        <v>212</v>
      </c>
    </row>
    <row r="54" spans="2:20" ht="15.75" customHeight="1">
      <c r="B54" s="319">
        <v>0.58333333333333337</v>
      </c>
      <c r="C54" s="320">
        <v>1</v>
      </c>
      <c r="D54" s="320">
        <v>12</v>
      </c>
      <c r="E54" s="327" t="s">
        <v>198</v>
      </c>
      <c r="F54" s="323" t="s">
        <v>148</v>
      </c>
      <c r="H54" s="319">
        <v>0.55555555555555558</v>
      </c>
      <c r="I54" s="320">
        <v>1</v>
      </c>
      <c r="J54" s="321">
        <v>8</v>
      </c>
      <c r="K54" s="323" t="s">
        <v>173</v>
      </c>
      <c r="L54" s="323" t="s">
        <v>148</v>
      </c>
      <c r="N54" s="319">
        <v>0.52777777777777779</v>
      </c>
      <c r="O54" s="320">
        <v>1</v>
      </c>
      <c r="P54" s="321">
        <v>4</v>
      </c>
      <c r="Q54" s="325" t="s">
        <v>191</v>
      </c>
      <c r="R54" s="323" t="s">
        <v>146</v>
      </c>
      <c r="S54" s="236"/>
      <c r="T54" s="336" t="s">
        <v>223</v>
      </c>
    </row>
    <row r="55" spans="2:20" ht="15.75" customHeight="1">
      <c r="B55" s="319">
        <v>0.58333333333333337</v>
      </c>
      <c r="C55" s="320">
        <v>1</v>
      </c>
      <c r="D55" s="320">
        <v>12</v>
      </c>
      <c r="E55" s="325" t="s">
        <v>85</v>
      </c>
      <c r="F55" s="325" t="s">
        <v>39</v>
      </c>
      <c r="H55" s="319">
        <v>0.5625</v>
      </c>
      <c r="I55" s="320">
        <v>1</v>
      </c>
      <c r="J55" s="320">
        <v>9</v>
      </c>
      <c r="K55" s="327" t="s">
        <v>195</v>
      </c>
      <c r="L55" s="323" t="s">
        <v>148</v>
      </c>
      <c r="N55" s="319">
        <v>0.52777777777777779</v>
      </c>
      <c r="O55" s="320">
        <v>1</v>
      </c>
      <c r="P55" s="321">
        <v>4</v>
      </c>
      <c r="Q55" s="326" t="s">
        <v>81</v>
      </c>
      <c r="R55" s="326" t="s">
        <v>47</v>
      </c>
      <c r="S55" s="236"/>
      <c r="T55" s="335" t="s">
        <v>101</v>
      </c>
    </row>
    <row r="56" spans="2:20" ht="15.75" customHeight="1">
      <c r="B56" s="319">
        <v>0.59027777777777779</v>
      </c>
      <c r="C56" s="320">
        <v>1</v>
      </c>
      <c r="D56" s="320">
        <v>13</v>
      </c>
      <c r="E56" s="329" t="s">
        <v>203</v>
      </c>
      <c r="F56" s="329" t="s">
        <v>183</v>
      </c>
      <c r="H56" s="319">
        <v>0.56944444444444442</v>
      </c>
      <c r="I56" s="320">
        <v>1</v>
      </c>
      <c r="J56" s="320">
        <v>10</v>
      </c>
      <c r="K56" s="323" t="s">
        <v>196</v>
      </c>
      <c r="L56" s="323" t="s">
        <v>148</v>
      </c>
      <c r="N56" s="319">
        <v>0.54166666666666663</v>
      </c>
      <c r="O56" s="320">
        <v>1</v>
      </c>
      <c r="P56" s="321">
        <v>6</v>
      </c>
      <c r="Q56" s="324" t="s">
        <v>193</v>
      </c>
      <c r="R56" s="323" t="s">
        <v>146</v>
      </c>
      <c r="S56" s="236"/>
      <c r="T56" s="336" t="s">
        <v>225</v>
      </c>
    </row>
    <row r="57" spans="2:20" ht="15.75" customHeight="1">
      <c r="B57" s="319">
        <v>0.59027777777777779</v>
      </c>
      <c r="C57" s="320">
        <v>1</v>
      </c>
      <c r="D57" s="320">
        <v>13</v>
      </c>
      <c r="E57" s="325" t="s">
        <v>202</v>
      </c>
      <c r="F57" s="325" t="s">
        <v>180</v>
      </c>
      <c r="H57" s="319">
        <v>0.57638888888888895</v>
      </c>
      <c r="I57" s="320">
        <v>1</v>
      </c>
      <c r="J57" s="320">
        <v>11</v>
      </c>
      <c r="K57" s="328" t="s">
        <v>197</v>
      </c>
      <c r="L57" s="323" t="s">
        <v>148</v>
      </c>
      <c r="N57" s="319">
        <v>0.56944444444444442</v>
      </c>
      <c r="O57" s="320">
        <v>1</v>
      </c>
      <c r="P57" s="320">
        <v>10</v>
      </c>
      <c r="Q57" s="326" t="s">
        <v>76</v>
      </c>
      <c r="R57" s="326" t="s">
        <v>35</v>
      </c>
      <c r="S57" s="236"/>
      <c r="T57" s="336" t="s">
        <v>226</v>
      </c>
    </row>
    <row r="58" spans="2:20" ht="15.75" customHeight="1">
      <c r="B58" s="319">
        <v>0.59027777777777779</v>
      </c>
      <c r="C58" s="320">
        <v>1</v>
      </c>
      <c r="D58" s="320">
        <v>13</v>
      </c>
      <c r="E58" s="331" t="s">
        <v>86</v>
      </c>
      <c r="F58" s="331" t="s">
        <v>39</v>
      </c>
      <c r="H58" s="319">
        <v>0.58333333333333337</v>
      </c>
      <c r="I58" s="320">
        <v>1</v>
      </c>
      <c r="J58" s="320">
        <v>12</v>
      </c>
      <c r="K58" s="327" t="s">
        <v>198</v>
      </c>
      <c r="L58" s="323" t="s">
        <v>148</v>
      </c>
      <c r="N58" s="319">
        <v>0.55555555555555558</v>
      </c>
      <c r="O58" s="320">
        <v>1</v>
      </c>
      <c r="P58" s="321">
        <v>8</v>
      </c>
      <c r="Q58" s="323" t="s">
        <v>88</v>
      </c>
      <c r="R58" s="327" t="s">
        <v>33</v>
      </c>
      <c r="S58" s="236"/>
      <c r="T58" s="335" t="s">
        <v>231</v>
      </c>
    </row>
    <row r="59" spans="2:20" ht="16.5">
      <c r="B59" s="317"/>
      <c r="C59" s="317"/>
      <c r="D59" s="248"/>
      <c r="E59" s="317"/>
      <c r="F59" s="317"/>
    </row>
    <row r="60" spans="2:20" ht="16.5">
      <c r="B60" s="317"/>
      <c r="C60" s="317"/>
      <c r="D60" s="248"/>
      <c r="E60" s="317"/>
      <c r="F60" s="317"/>
    </row>
    <row r="61" spans="2:20" ht="16.5">
      <c r="B61" s="317"/>
      <c r="C61" s="317"/>
      <c r="D61" s="248"/>
      <c r="E61" s="317"/>
      <c r="F61" s="317"/>
    </row>
    <row r="62" spans="2:20" ht="16.5">
      <c r="B62" s="317"/>
      <c r="C62" s="317"/>
      <c r="D62" s="241"/>
      <c r="E62" s="317"/>
      <c r="F62" s="317"/>
    </row>
    <row r="63" spans="2:20" ht="16.5">
      <c r="B63" s="317"/>
      <c r="C63" s="317"/>
      <c r="D63" s="241"/>
      <c r="E63" s="317"/>
      <c r="F63" s="317"/>
    </row>
    <row r="64" spans="2:20" ht="16.5">
      <c r="B64" s="317"/>
      <c r="C64" s="317"/>
      <c r="D64" s="241"/>
      <c r="E64" s="317"/>
      <c r="F64" s="317"/>
    </row>
    <row r="65" spans="2:6" ht="16.5">
      <c r="B65" s="317"/>
      <c r="C65" s="317"/>
      <c r="D65" s="241"/>
      <c r="E65" s="317"/>
      <c r="F65" s="317"/>
    </row>
    <row r="66" spans="2:6" ht="16.5">
      <c r="B66" s="317"/>
      <c r="C66" s="317"/>
      <c r="D66" s="241"/>
      <c r="E66" s="317"/>
      <c r="F66" s="317"/>
    </row>
    <row r="67" spans="2:6" ht="16.5">
      <c r="B67" s="317"/>
      <c r="C67" s="317"/>
      <c r="D67" s="241"/>
      <c r="E67" s="317"/>
      <c r="F67" s="317"/>
    </row>
    <row r="68" spans="2:6" ht="16.5">
      <c r="B68" s="317"/>
      <c r="C68" s="317"/>
      <c r="D68" s="241"/>
      <c r="E68" s="317"/>
      <c r="F68" s="317"/>
    </row>
    <row r="69" spans="2:6" ht="16.5">
      <c r="B69" s="317"/>
      <c r="C69" s="317"/>
      <c r="D69" s="241"/>
      <c r="E69" s="317"/>
      <c r="F69" s="317"/>
    </row>
    <row r="70" spans="2:6" ht="16.5">
      <c r="B70" s="317"/>
      <c r="C70" s="317"/>
      <c r="D70" s="241"/>
      <c r="E70" s="317"/>
      <c r="F70" s="317"/>
    </row>
    <row r="71" spans="2:6" ht="16.5">
      <c r="B71" s="317"/>
      <c r="C71" s="317"/>
      <c r="D71" s="241"/>
      <c r="E71" s="317"/>
      <c r="F71" s="317"/>
    </row>
    <row r="72" spans="2:6" ht="16.5">
      <c r="B72" s="317"/>
      <c r="C72" s="317"/>
      <c r="D72" s="241"/>
      <c r="E72" s="317"/>
      <c r="F72" s="317"/>
    </row>
    <row r="73" spans="2:6" ht="16.5">
      <c r="B73" s="317"/>
      <c r="C73" s="317"/>
      <c r="D73" s="241"/>
      <c r="E73" s="317"/>
      <c r="F73" s="317"/>
    </row>
    <row r="74" spans="2:6" ht="16.5">
      <c r="B74" s="317"/>
      <c r="C74" s="317"/>
      <c r="D74" s="241"/>
      <c r="E74" s="317"/>
      <c r="F74" s="317"/>
    </row>
    <row r="75" spans="2:6" ht="16.5">
      <c r="B75" s="317"/>
      <c r="C75" s="317"/>
      <c r="D75" s="241"/>
      <c r="E75" s="317"/>
      <c r="F75" s="317"/>
    </row>
    <row r="76" spans="2:6" ht="16.5">
      <c r="B76" s="317"/>
      <c r="C76" s="317"/>
      <c r="D76" s="241"/>
      <c r="E76" s="317"/>
      <c r="F76" s="317"/>
    </row>
    <row r="77" spans="2:6" ht="16.5">
      <c r="B77" s="317"/>
      <c r="C77" s="317"/>
      <c r="D77" s="241"/>
      <c r="E77" s="317"/>
      <c r="F77" s="317"/>
    </row>
    <row r="78" spans="2:6" ht="16.5">
      <c r="B78" s="317"/>
      <c r="C78" s="317"/>
      <c r="D78" s="241"/>
      <c r="E78" s="317"/>
      <c r="F78" s="317"/>
    </row>
    <row r="79" spans="2:6" ht="16.5">
      <c r="B79" s="317"/>
      <c r="C79" s="317"/>
      <c r="D79" s="241"/>
      <c r="E79" s="317"/>
      <c r="F79" s="317"/>
    </row>
    <row r="80" spans="2:6" ht="16.5">
      <c r="B80" s="317"/>
      <c r="C80" s="317"/>
      <c r="D80" s="241"/>
      <c r="E80" s="317"/>
      <c r="F80" s="317"/>
    </row>
    <row r="81" spans="2:6" ht="16.5">
      <c r="B81" s="317"/>
      <c r="C81" s="317"/>
      <c r="D81" s="241"/>
      <c r="E81" s="317"/>
      <c r="F81" s="317"/>
    </row>
    <row r="82" spans="2:6" ht="16.5">
      <c r="B82" s="317"/>
      <c r="C82" s="317"/>
      <c r="D82" s="241"/>
      <c r="E82" s="317"/>
      <c r="F82" s="317"/>
    </row>
    <row r="83" spans="2:6" ht="16.5">
      <c r="B83" s="317"/>
      <c r="C83" s="317"/>
      <c r="D83" s="241"/>
      <c r="E83" s="317"/>
      <c r="F83" s="317"/>
    </row>
    <row r="84" spans="2:6" ht="16.5">
      <c r="B84" s="317"/>
      <c r="C84" s="317"/>
      <c r="D84" s="241"/>
      <c r="E84" s="317"/>
      <c r="F84" s="317"/>
    </row>
    <row r="85" spans="2:6" ht="16.5">
      <c r="B85" s="317"/>
      <c r="C85" s="317"/>
      <c r="D85" s="241"/>
      <c r="E85" s="317"/>
      <c r="F85" s="317"/>
    </row>
    <row r="86" spans="2:6" ht="16.5">
      <c r="B86" s="317"/>
      <c r="C86" s="317"/>
      <c r="D86" s="241"/>
      <c r="E86" s="317"/>
      <c r="F86" s="317"/>
    </row>
    <row r="87" spans="2:6" ht="16.5">
      <c r="B87" s="317"/>
      <c r="C87" s="317"/>
      <c r="D87" s="241"/>
      <c r="E87" s="317"/>
      <c r="F87" s="317"/>
    </row>
    <row r="88" spans="2:6" ht="16.5">
      <c r="B88" s="317"/>
      <c r="C88" s="317"/>
      <c r="D88" s="241"/>
      <c r="E88" s="317"/>
      <c r="F88" s="317"/>
    </row>
    <row r="89" spans="2:6" ht="16.5">
      <c r="B89" s="317"/>
      <c r="C89" s="317"/>
      <c r="D89" s="241"/>
      <c r="E89" s="317"/>
      <c r="F89" s="317"/>
    </row>
    <row r="90" spans="2:6" ht="16.5">
      <c r="B90" s="317"/>
      <c r="C90" s="317"/>
      <c r="D90" s="241"/>
      <c r="E90" s="317"/>
      <c r="F90" s="317"/>
    </row>
    <row r="91" spans="2:6" ht="16.5">
      <c r="B91" s="317"/>
      <c r="C91" s="317"/>
      <c r="D91" s="241"/>
      <c r="E91" s="317"/>
      <c r="F91" s="317"/>
    </row>
    <row r="92" spans="2:6" ht="16.5">
      <c r="B92" s="317"/>
      <c r="C92" s="317"/>
      <c r="D92" s="241"/>
      <c r="E92" s="317"/>
      <c r="F92" s="317"/>
    </row>
    <row r="93" spans="2:6" ht="16.5">
      <c r="B93" s="317"/>
      <c r="C93" s="317"/>
      <c r="D93" s="241"/>
      <c r="E93" s="317"/>
      <c r="F93" s="317"/>
    </row>
    <row r="94" spans="2:6" ht="16.5">
      <c r="B94" s="317"/>
      <c r="C94" s="317"/>
      <c r="D94" s="241"/>
      <c r="E94" s="317"/>
      <c r="F94" s="317"/>
    </row>
    <row r="95" spans="2:6" ht="16.5">
      <c r="B95" s="317"/>
      <c r="C95" s="317"/>
      <c r="D95" s="241"/>
      <c r="E95" s="317"/>
      <c r="F95" s="317"/>
    </row>
    <row r="96" spans="2:6" ht="16.5">
      <c r="B96" s="317"/>
      <c r="C96" s="317"/>
      <c r="D96" s="241"/>
      <c r="E96" s="317"/>
      <c r="F96" s="317"/>
    </row>
    <row r="97" spans="2:6" ht="16.5">
      <c r="B97" s="317"/>
      <c r="C97" s="317"/>
      <c r="D97" s="241"/>
      <c r="E97" s="317"/>
      <c r="F97" s="317"/>
    </row>
    <row r="98" spans="2:6" ht="16.5">
      <c r="B98" s="317"/>
      <c r="C98" s="317"/>
      <c r="D98" s="241"/>
      <c r="E98" s="317"/>
      <c r="F98" s="317"/>
    </row>
    <row r="99" spans="2:6" ht="16.5">
      <c r="B99" s="317"/>
      <c r="C99" s="317"/>
      <c r="D99" s="241"/>
      <c r="E99" s="317"/>
      <c r="F99" s="317"/>
    </row>
    <row r="100" spans="2:6" ht="16.5">
      <c r="B100" s="317"/>
      <c r="C100" s="317"/>
      <c r="D100" s="241"/>
      <c r="E100" s="317"/>
      <c r="F100" s="317"/>
    </row>
    <row r="101" spans="2:6" ht="16.5">
      <c r="B101" s="317"/>
      <c r="C101" s="317"/>
      <c r="D101" s="241"/>
      <c r="E101" s="317"/>
      <c r="F101" s="317"/>
    </row>
    <row r="102" spans="2:6" ht="16.5">
      <c r="B102" s="317"/>
      <c r="C102" s="317"/>
      <c r="D102" s="241"/>
      <c r="E102" s="317"/>
      <c r="F102" s="317"/>
    </row>
    <row r="103" spans="2:6" ht="16.5">
      <c r="B103" s="317"/>
      <c r="C103" s="317"/>
      <c r="D103" s="241"/>
      <c r="E103" s="317"/>
      <c r="F103" s="317"/>
    </row>
    <row r="104" spans="2:6" ht="16.5">
      <c r="B104" s="317"/>
      <c r="C104" s="317"/>
      <c r="D104" s="241"/>
      <c r="E104" s="317"/>
      <c r="F104" s="317"/>
    </row>
    <row r="105" spans="2:6" ht="16.5">
      <c r="B105" s="317"/>
      <c r="C105" s="317"/>
      <c r="D105" s="241"/>
      <c r="E105" s="317"/>
      <c r="F105" s="317"/>
    </row>
    <row r="106" spans="2:6" ht="16.5">
      <c r="B106" s="317"/>
      <c r="C106" s="317"/>
      <c r="D106" s="241"/>
      <c r="E106" s="317"/>
      <c r="F106" s="317"/>
    </row>
    <row r="107" spans="2:6" ht="16.5">
      <c r="B107" s="317"/>
      <c r="C107" s="317"/>
      <c r="D107" s="241"/>
      <c r="E107" s="317"/>
      <c r="F107" s="317"/>
    </row>
    <row r="108" spans="2:6" ht="16.5">
      <c r="B108" s="317"/>
      <c r="C108" s="317"/>
      <c r="D108" s="241"/>
      <c r="E108" s="317"/>
      <c r="F108" s="317"/>
    </row>
    <row r="109" spans="2:6" ht="16.5">
      <c r="B109" s="317"/>
      <c r="C109" s="317"/>
      <c r="D109" s="241"/>
      <c r="E109" s="317"/>
      <c r="F109" s="317"/>
    </row>
    <row r="110" spans="2:6" ht="16.5">
      <c r="B110" s="317"/>
      <c r="C110" s="317"/>
      <c r="D110" s="241"/>
      <c r="E110" s="317"/>
      <c r="F110" s="317"/>
    </row>
    <row r="111" spans="2:6" ht="16.5">
      <c r="B111" s="317"/>
      <c r="C111" s="317"/>
      <c r="D111" s="241"/>
      <c r="E111" s="317"/>
      <c r="F111" s="317"/>
    </row>
    <row r="112" spans="2:6" ht="16.5">
      <c r="B112" s="317"/>
      <c r="C112" s="317"/>
      <c r="D112" s="241"/>
      <c r="E112" s="317"/>
      <c r="F112" s="317"/>
    </row>
    <row r="113" spans="2:6" ht="16.5">
      <c r="B113" s="317"/>
      <c r="C113" s="317"/>
      <c r="D113" s="241"/>
      <c r="E113" s="317"/>
      <c r="F113" s="317"/>
    </row>
    <row r="114" spans="2:6" ht="16.5">
      <c r="B114" s="317"/>
      <c r="C114" s="317"/>
      <c r="D114" s="241"/>
      <c r="E114" s="317"/>
      <c r="F114" s="317"/>
    </row>
    <row r="115" spans="2:6" ht="16.5">
      <c r="B115" s="317"/>
      <c r="C115" s="317"/>
      <c r="D115" s="241"/>
      <c r="E115" s="317"/>
      <c r="F115" s="317"/>
    </row>
    <row r="116" spans="2:6" ht="16.5">
      <c r="B116" s="317"/>
      <c r="C116" s="317"/>
      <c r="D116" s="241"/>
      <c r="E116" s="317"/>
      <c r="F116" s="317"/>
    </row>
    <row r="117" spans="2:6" ht="16.5">
      <c r="B117" s="317"/>
      <c r="C117" s="317"/>
      <c r="D117" s="241"/>
      <c r="E117" s="317"/>
      <c r="F117" s="317"/>
    </row>
    <row r="118" spans="2:6" ht="16.5">
      <c r="B118" s="317"/>
      <c r="C118" s="317"/>
      <c r="D118" s="241"/>
      <c r="E118" s="317"/>
      <c r="F118" s="317"/>
    </row>
    <row r="119" spans="2:6" ht="16.5">
      <c r="B119" s="317"/>
      <c r="C119" s="317"/>
      <c r="D119" s="241"/>
      <c r="E119" s="317"/>
      <c r="F119" s="317"/>
    </row>
    <row r="120" spans="2:6" ht="16.5">
      <c r="B120" s="317"/>
      <c r="C120" s="317"/>
      <c r="D120" s="241"/>
      <c r="E120" s="317"/>
      <c r="F120" s="317"/>
    </row>
    <row r="121" spans="2:6" ht="16.5">
      <c r="B121" s="317"/>
      <c r="C121" s="317"/>
      <c r="D121" s="241"/>
      <c r="E121" s="317"/>
      <c r="F121" s="317"/>
    </row>
    <row r="122" spans="2:6" ht="16.5">
      <c r="B122" s="317"/>
      <c r="C122" s="317"/>
      <c r="D122" s="241"/>
      <c r="E122" s="317"/>
      <c r="F122" s="317"/>
    </row>
    <row r="123" spans="2:6" ht="16.5">
      <c r="B123" s="317"/>
      <c r="C123" s="317"/>
      <c r="D123" s="241"/>
      <c r="E123" s="317"/>
      <c r="F123" s="317"/>
    </row>
    <row r="124" spans="2:6" ht="16.5">
      <c r="B124" s="317"/>
      <c r="C124" s="317"/>
      <c r="D124" s="241"/>
      <c r="E124" s="317"/>
      <c r="F124" s="317"/>
    </row>
    <row r="125" spans="2:6" ht="16.5">
      <c r="B125" s="317"/>
      <c r="C125" s="317"/>
      <c r="D125" s="241"/>
      <c r="E125" s="317"/>
      <c r="F125" s="317"/>
    </row>
    <row r="126" spans="2:6" ht="16.5">
      <c r="B126" s="317"/>
      <c r="C126" s="317"/>
      <c r="D126" s="241"/>
      <c r="E126" s="317"/>
      <c r="F126" s="317"/>
    </row>
    <row r="127" spans="2:6" ht="16.5">
      <c r="B127" s="317"/>
      <c r="C127" s="317"/>
      <c r="D127" s="241"/>
      <c r="E127" s="317"/>
      <c r="F127" s="317"/>
    </row>
    <row r="128" spans="2:6" ht="16.5">
      <c r="B128" s="317"/>
      <c r="C128" s="317"/>
      <c r="D128" s="241"/>
      <c r="E128" s="317"/>
      <c r="F128" s="317"/>
    </row>
    <row r="129" spans="2:6" ht="16.5">
      <c r="B129" s="317"/>
      <c r="C129" s="317"/>
      <c r="D129" s="241"/>
      <c r="E129" s="317"/>
      <c r="F129" s="317"/>
    </row>
    <row r="130" spans="2:6" ht="16.5">
      <c r="B130" s="317"/>
      <c r="C130" s="317"/>
      <c r="D130" s="241"/>
      <c r="E130" s="317"/>
      <c r="F130" s="317"/>
    </row>
    <row r="131" spans="2:6" ht="16.5">
      <c r="B131" s="317"/>
      <c r="C131" s="317"/>
      <c r="D131" s="241"/>
      <c r="E131" s="317"/>
      <c r="F131" s="317"/>
    </row>
    <row r="132" spans="2:6" ht="16.5">
      <c r="B132" s="317"/>
      <c r="C132" s="317"/>
      <c r="D132" s="241"/>
      <c r="E132" s="317"/>
      <c r="F132" s="317"/>
    </row>
    <row r="133" spans="2:6" ht="16.5">
      <c r="B133" s="317"/>
      <c r="C133" s="317"/>
      <c r="D133" s="241"/>
      <c r="E133" s="317"/>
      <c r="F133" s="317"/>
    </row>
    <row r="134" spans="2:6" ht="16.5">
      <c r="B134" s="317"/>
      <c r="C134" s="317"/>
      <c r="D134" s="241"/>
      <c r="E134" s="317"/>
      <c r="F134" s="317"/>
    </row>
    <row r="135" spans="2:6" ht="16.5">
      <c r="B135" s="317"/>
      <c r="C135" s="317"/>
      <c r="D135" s="241"/>
      <c r="E135" s="317"/>
      <c r="F135" s="317"/>
    </row>
    <row r="136" spans="2:6" ht="16.5">
      <c r="B136" s="317"/>
      <c r="C136" s="317"/>
      <c r="D136" s="241"/>
      <c r="E136" s="317"/>
      <c r="F136" s="317"/>
    </row>
    <row r="137" spans="2:6" ht="16.5">
      <c r="B137" s="317"/>
      <c r="C137" s="317"/>
      <c r="D137" s="241"/>
      <c r="E137" s="317"/>
      <c r="F137" s="317"/>
    </row>
    <row r="138" spans="2:6" ht="16.5">
      <c r="B138" s="317"/>
      <c r="C138" s="317"/>
      <c r="D138" s="241"/>
      <c r="E138" s="317"/>
      <c r="F138" s="317"/>
    </row>
    <row r="139" spans="2:6" ht="16.5">
      <c r="B139" s="317"/>
      <c r="C139" s="317"/>
      <c r="D139" s="241"/>
      <c r="E139" s="317"/>
      <c r="F139" s="317"/>
    </row>
    <row r="140" spans="2:6" ht="16.5">
      <c r="B140" s="317"/>
      <c r="C140" s="317"/>
      <c r="D140" s="241"/>
      <c r="E140" s="317"/>
      <c r="F140" s="317"/>
    </row>
    <row r="141" spans="2:6" ht="16.5">
      <c r="B141" s="317"/>
      <c r="C141" s="317"/>
      <c r="D141" s="241"/>
      <c r="E141" s="317"/>
      <c r="F141" s="317"/>
    </row>
    <row r="142" spans="2:6" ht="16.5">
      <c r="B142" s="317"/>
      <c r="C142" s="317"/>
      <c r="D142" s="241"/>
      <c r="E142" s="317"/>
      <c r="F142" s="317"/>
    </row>
    <row r="143" spans="2:6" ht="16.5">
      <c r="B143" s="317"/>
      <c r="C143" s="317"/>
      <c r="D143" s="241"/>
      <c r="E143" s="317"/>
      <c r="F143" s="317"/>
    </row>
    <row r="144" spans="2:6" ht="16.5">
      <c r="B144" s="317"/>
      <c r="C144" s="317"/>
      <c r="D144" s="241"/>
      <c r="E144" s="317"/>
      <c r="F144" s="317"/>
    </row>
    <row r="145" spans="2:6" ht="16.5">
      <c r="B145" s="317"/>
      <c r="C145" s="317"/>
      <c r="D145" s="241"/>
      <c r="E145" s="317"/>
      <c r="F145" s="317"/>
    </row>
    <row r="146" spans="2:6" ht="16.5">
      <c r="B146" s="317"/>
      <c r="C146" s="317"/>
      <c r="D146" s="241"/>
      <c r="E146" s="317"/>
      <c r="F146" s="317"/>
    </row>
    <row r="147" spans="2:6" ht="16.5">
      <c r="B147" s="317"/>
      <c r="C147" s="317"/>
      <c r="D147" s="241"/>
      <c r="E147" s="317"/>
      <c r="F147" s="317"/>
    </row>
    <row r="148" spans="2:6" ht="16.5">
      <c r="B148" s="317"/>
      <c r="C148" s="317"/>
      <c r="D148" s="241"/>
      <c r="E148" s="317"/>
      <c r="F148" s="317"/>
    </row>
    <row r="149" spans="2:6" ht="16.5">
      <c r="B149" s="317"/>
      <c r="C149" s="317"/>
      <c r="D149" s="241"/>
      <c r="E149" s="317"/>
      <c r="F149" s="317"/>
    </row>
    <row r="150" spans="2:6" ht="16.5">
      <c r="B150" s="317"/>
      <c r="C150" s="317"/>
      <c r="D150" s="241"/>
      <c r="E150" s="317"/>
      <c r="F150" s="317"/>
    </row>
    <row r="151" spans="2:6" ht="16.5">
      <c r="B151" s="317"/>
      <c r="C151" s="317"/>
      <c r="D151" s="241"/>
      <c r="E151" s="317"/>
      <c r="F151" s="317"/>
    </row>
    <row r="152" spans="2:6" ht="16.5">
      <c r="B152" s="317"/>
      <c r="C152" s="317"/>
      <c r="D152" s="241"/>
      <c r="E152" s="317"/>
      <c r="F152" s="317"/>
    </row>
    <row r="153" spans="2:6" ht="16.5">
      <c r="B153" s="317"/>
      <c r="C153" s="317"/>
      <c r="D153" s="241"/>
      <c r="E153" s="317"/>
      <c r="F153" s="317"/>
    </row>
    <row r="154" spans="2:6" ht="16.5">
      <c r="B154" s="317"/>
      <c r="C154" s="317"/>
      <c r="D154" s="241"/>
      <c r="E154" s="317"/>
      <c r="F154" s="317"/>
    </row>
    <row r="155" spans="2:6" ht="16.5">
      <c r="B155" s="317"/>
      <c r="C155" s="317"/>
      <c r="D155" s="241"/>
      <c r="E155" s="317"/>
      <c r="F155" s="317"/>
    </row>
    <row r="156" spans="2:6" ht="16.5">
      <c r="B156" s="317"/>
      <c r="C156" s="317"/>
      <c r="D156" s="241"/>
      <c r="E156" s="317"/>
      <c r="F156" s="317"/>
    </row>
    <row r="157" spans="2:6" ht="16.5">
      <c r="B157" s="317"/>
      <c r="C157" s="317"/>
      <c r="D157" s="241"/>
      <c r="E157" s="317"/>
      <c r="F157" s="317"/>
    </row>
    <row r="158" spans="2:6" ht="16.5">
      <c r="B158" s="317"/>
      <c r="C158" s="317"/>
      <c r="D158" s="241"/>
      <c r="E158" s="317"/>
      <c r="F158" s="317"/>
    </row>
    <row r="159" spans="2:6" ht="16.5">
      <c r="B159" s="317"/>
      <c r="C159" s="317"/>
      <c r="D159" s="241"/>
      <c r="E159" s="317"/>
      <c r="F159" s="317"/>
    </row>
    <row r="160" spans="2:6" ht="16.5">
      <c r="B160" s="317"/>
      <c r="C160" s="317"/>
      <c r="D160" s="241"/>
      <c r="E160" s="317"/>
      <c r="F160" s="317"/>
    </row>
    <row r="161" spans="2:6" ht="16.5">
      <c r="B161" s="317"/>
      <c r="C161" s="317"/>
      <c r="D161" s="241"/>
      <c r="E161" s="317"/>
      <c r="F161" s="317"/>
    </row>
    <row r="162" spans="2:6" ht="16.5">
      <c r="B162" s="317"/>
      <c r="C162" s="317"/>
      <c r="D162" s="241"/>
      <c r="E162" s="317"/>
      <c r="F162" s="317"/>
    </row>
    <row r="163" spans="2:6" ht="16.5">
      <c r="B163" s="236"/>
      <c r="C163" s="236"/>
      <c r="D163" s="240"/>
      <c r="E163" s="236"/>
      <c r="F163" s="236"/>
    </row>
    <row r="164" spans="2:6" ht="16.5">
      <c r="B164" s="236"/>
      <c r="C164" s="236"/>
      <c r="D164" s="240"/>
      <c r="E164" s="236"/>
      <c r="F164" s="236"/>
    </row>
    <row r="165" spans="2:6" ht="16.5">
      <c r="B165" s="236"/>
      <c r="C165" s="236"/>
      <c r="D165" s="240"/>
      <c r="E165" s="236"/>
      <c r="F165" s="236"/>
    </row>
    <row r="166" spans="2:6" ht="16.5">
      <c r="B166" s="236"/>
      <c r="C166" s="236"/>
      <c r="D166" s="240"/>
      <c r="E166" s="236"/>
      <c r="F166" s="236"/>
    </row>
    <row r="167" spans="2:6" ht="16.5">
      <c r="B167" s="236"/>
      <c r="C167" s="236"/>
      <c r="D167" s="240"/>
      <c r="E167" s="236"/>
      <c r="F167" s="236"/>
    </row>
    <row r="168" spans="2:6" ht="16.5">
      <c r="B168" s="236"/>
      <c r="C168" s="236"/>
      <c r="D168" s="240"/>
      <c r="E168" s="236"/>
      <c r="F168" s="236"/>
    </row>
    <row r="169" spans="2:6" ht="16.5">
      <c r="B169" s="236"/>
      <c r="C169" s="236"/>
      <c r="D169" s="240"/>
      <c r="E169" s="236"/>
      <c r="F169" s="236"/>
    </row>
    <row r="170" spans="2:6" ht="16.5">
      <c r="B170" s="236"/>
      <c r="C170" s="236"/>
      <c r="D170" s="240"/>
      <c r="E170" s="236"/>
      <c r="F170" s="236"/>
    </row>
    <row r="171" spans="2:6" ht="16.5">
      <c r="B171" s="236"/>
      <c r="C171" s="236"/>
      <c r="D171" s="240"/>
      <c r="E171" s="236"/>
      <c r="F171" s="236"/>
    </row>
    <row r="172" spans="2:6" ht="16.5">
      <c r="B172" s="236"/>
      <c r="C172" s="236"/>
      <c r="D172" s="240"/>
      <c r="E172" s="236"/>
      <c r="F172" s="236"/>
    </row>
    <row r="173" spans="2:6" ht="16.5">
      <c r="B173" s="236"/>
      <c r="C173" s="236"/>
      <c r="D173" s="240"/>
      <c r="E173" s="236"/>
      <c r="F173" s="236"/>
    </row>
    <row r="174" spans="2:6" ht="16.5">
      <c r="B174" s="236"/>
      <c r="C174" s="236"/>
      <c r="D174" s="240"/>
      <c r="E174" s="236"/>
      <c r="F174" s="236"/>
    </row>
    <row r="175" spans="2:6" ht="16.5">
      <c r="B175" s="236"/>
      <c r="C175" s="236"/>
      <c r="D175" s="240"/>
      <c r="E175" s="236"/>
      <c r="F175" s="236"/>
    </row>
    <row r="176" spans="2:6" ht="16.5">
      <c r="B176" s="236"/>
      <c r="C176" s="236"/>
      <c r="D176" s="240"/>
      <c r="E176" s="236"/>
      <c r="F176" s="236"/>
    </row>
    <row r="177" spans="2:6" ht="16.5">
      <c r="B177" s="236"/>
      <c r="C177" s="236"/>
      <c r="D177" s="240"/>
      <c r="E177" s="236"/>
      <c r="F177" s="236"/>
    </row>
    <row r="178" spans="2:6" ht="16.5">
      <c r="B178" s="236"/>
      <c r="C178" s="236"/>
      <c r="D178" s="240"/>
      <c r="E178" s="236"/>
      <c r="F178" s="236"/>
    </row>
    <row r="179" spans="2:6" ht="16.5">
      <c r="B179" s="236"/>
      <c r="C179" s="236"/>
      <c r="D179" s="240"/>
      <c r="E179" s="236"/>
      <c r="F179" s="236"/>
    </row>
    <row r="180" spans="2:6" ht="16.5">
      <c r="B180" s="236"/>
      <c r="C180" s="236"/>
      <c r="D180" s="240"/>
      <c r="E180" s="236"/>
      <c r="F180" s="236"/>
    </row>
    <row r="181" spans="2:6" ht="16.5">
      <c r="B181" s="236"/>
      <c r="C181" s="236"/>
      <c r="D181" s="240"/>
      <c r="E181" s="236"/>
      <c r="F181" s="236"/>
    </row>
    <row r="182" spans="2:6" ht="16.5">
      <c r="B182" s="236"/>
      <c r="C182" s="236"/>
      <c r="D182" s="240"/>
      <c r="E182" s="236"/>
      <c r="F182" s="236"/>
    </row>
    <row r="183" spans="2:6" ht="16.5">
      <c r="B183" s="236"/>
      <c r="C183" s="236"/>
      <c r="D183" s="240"/>
      <c r="E183" s="236"/>
      <c r="F183" s="236"/>
    </row>
    <row r="184" spans="2:6" ht="16.5">
      <c r="B184" s="236"/>
      <c r="C184" s="236"/>
      <c r="D184" s="240"/>
      <c r="E184" s="236"/>
      <c r="F184" s="236"/>
    </row>
    <row r="185" spans="2:6" ht="16.5">
      <c r="B185" s="236"/>
      <c r="C185" s="236"/>
      <c r="D185" s="240"/>
      <c r="E185" s="236"/>
      <c r="F185" s="236"/>
    </row>
    <row r="186" spans="2:6" ht="16.5">
      <c r="B186" s="236"/>
      <c r="C186" s="236"/>
      <c r="D186" s="240"/>
      <c r="E186" s="236"/>
      <c r="F186" s="236"/>
    </row>
    <row r="187" spans="2:6" ht="16.5">
      <c r="B187" s="236"/>
      <c r="C187" s="236"/>
      <c r="D187" s="240"/>
      <c r="E187" s="236"/>
      <c r="F187" s="236"/>
    </row>
    <row r="188" spans="2:6" ht="16.5">
      <c r="B188" s="236"/>
      <c r="C188" s="236"/>
      <c r="D188" s="240"/>
      <c r="E188" s="236"/>
      <c r="F188" s="236"/>
    </row>
    <row r="189" spans="2:6" ht="16.5">
      <c r="B189" s="236"/>
      <c r="C189" s="236"/>
      <c r="D189" s="240"/>
      <c r="E189" s="236"/>
      <c r="F189" s="236"/>
    </row>
    <row r="190" spans="2:6" ht="16.5">
      <c r="B190" s="236"/>
      <c r="C190" s="236"/>
      <c r="D190" s="240"/>
      <c r="E190" s="236"/>
      <c r="F190" s="236"/>
    </row>
    <row r="191" spans="2:6" ht="16.5">
      <c r="B191" s="236"/>
      <c r="C191" s="236"/>
      <c r="D191" s="240"/>
      <c r="E191" s="236"/>
      <c r="F191" s="236"/>
    </row>
    <row r="192" spans="2:6" ht="16.5">
      <c r="B192" s="236"/>
      <c r="C192" s="236"/>
      <c r="D192" s="240"/>
      <c r="E192" s="236"/>
      <c r="F192" s="236"/>
    </row>
    <row r="193" spans="2:6" ht="16.5">
      <c r="B193" s="236"/>
      <c r="C193" s="236"/>
      <c r="D193" s="240"/>
      <c r="E193" s="236"/>
      <c r="F193" s="236"/>
    </row>
    <row r="194" spans="2:6" ht="16.5">
      <c r="B194" s="236"/>
      <c r="C194" s="236"/>
      <c r="D194" s="240"/>
      <c r="E194" s="236"/>
      <c r="F194" s="236"/>
    </row>
    <row r="195" spans="2:6" ht="16.5">
      <c r="B195" s="236"/>
      <c r="C195" s="236"/>
      <c r="D195" s="240"/>
      <c r="E195" s="236"/>
      <c r="F195" s="236"/>
    </row>
    <row r="196" spans="2:6" ht="16.5">
      <c r="B196" s="236"/>
      <c r="C196" s="236"/>
      <c r="D196" s="240"/>
      <c r="E196" s="236"/>
      <c r="F196" s="236"/>
    </row>
    <row r="197" spans="2:6" ht="16.5">
      <c r="B197" s="236"/>
      <c r="C197" s="236"/>
      <c r="D197" s="240"/>
      <c r="E197" s="236"/>
      <c r="F197" s="236"/>
    </row>
    <row r="198" spans="2:6" ht="16.5">
      <c r="B198" s="236"/>
      <c r="C198" s="236"/>
      <c r="D198" s="240"/>
      <c r="E198" s="236"/>
      <c r="F198" s="236"/>
    </row>
    <row r="199" spans="2:6" ht="16.5">
      <c r="B199" s="236"/>
      <c r="C199" s="236"/>
      <c r="D199" s="240"/>
      <c r="E199" s="236"/>
      <c r="F199" s="236"/>
    </row>
    <row r="200" spans="2:6" ht="16.5">
      <c r="B200" s="236"/>
      <c r="C200" s="236"/>
      <c r="D200" s="240"/>
      <c r="E200" s="236"/>
      <c r="F200" s="236"/>
    </row>
    <row r="201" spans="2:6" ht="16.5">
      <c r="B201" s="236"/>
      <c r="C201" s="236"/>
      <c r="D201" s="240"/>
      <c r="E201" s="236"/>
      <c r="F201" s="236"/>
    </row>
    <row r="202" spans="2:6" ht="16.5">
      <c r="B202" s="236"/>
      <c r="C202" s="236"/>
      <c r="D202" s="240"/>
      <c r="E202" s="236"/>
      <c r="F202" s="236"/>
    </row>
    <row r="203" spans="2:6" ht="16.5">
      <c r="B203" s="236"/>
      <c r="C203" s="236"/>
      <c r="D203" s="240"/>
      <c r="E203" s="236"/>
      <c r="F203" s="236"/>
    </row>
    <row r="204" spans="2:6" ht="16.5">
      <c r="B204" s="236"/>
      <c r="C204" s="236"/>
      <c r="D204" s="240"/>
      <c r="E204" s="236"/>
      <c r="F204" s="236"/>
    </row>
    <row r="205" spans="2:6" ht="16.5">
      <c r="B205" s="236"/>
      <c r="C205" s="236"/>
      <c r="D205" s="240"/>
      <c r="E205" s="236"/>
      <c r="F205" s="236"/>
    </row>
    <row r="206" spans="2:6" ht="16.5">
      <c r="B206" s="236"/>
      <c r="C206" s="236"/>
      <c r="D206" s="240"/>
      <c r="E206" s="236"/>
      <c r="F206" s="236"/>
    </row>
    <row r="207" spans="2:6" ht="16.5">
      <c r="B207" s="236"/>
      <c r="C207" s="236"/>
      <c r="D207" s="240"/>
      <c r="E207" s="236"/>
      <c r="F207" s="236"/>
    </row>
    <row r="208" spans="2:6" ht="16.5">
      <c r="B208" s="236"/>
      <c r="C208" s="236"/>
      <c r="D208" s="240"/>
      <c r="E208" s="236"/>
      <c r="F208" s="236"/>
    </row>
    <row r="209" spans="2:6" ht="16.5">
      <c r="B209" s="236"/>
      <c r="C209" s="236"/>
      <c r="D209" s="240"/>
      <c r="E209" s="236"/>
      <c r="F209" s="236"/>
    </row>
    <row r="210" spans="2:6" ht="16.5">
      <c r="B210" s="236"/>
      <c r="C210" s="236"/>
      <c r="D210" s="240"/>
      <c r="E210" s="236"/>
      <c r="F210" s="236"/>
    </row>
    <row r="211" spans="2:6" ht="16.5">
      <c r="B211" s="236"/>
      <c r="C211" s="236"/>
      <c r="D211" s="240"/>
      <c r="E211" s="236"/>
      <c r="F211" s="236"/>
    </row>
    <row r="212" spans="2:6" ht="16.5">
      <c r="B212" s="236"/>
      <c r="C212" s="236"/>
      <c r="D212" s="240"/>
      <c r="E212" s="236"/>
      <c r="F212" s="236"/>
    </row>
    <row r="213" spans="2:6" ht="16.5">
      <c r="B213" s="236"/>
      <c r="C213" s="236"/>
      <c r="D213" s="240"/>
      <c r="E213" s="236"/>
      <c r="F213" s="236"/>
    </row>
    <row r="214" spans="2:6" ht="16.5">
      <c r="B214" s="236"/>
      <c r="C214" s="236"/>
      <c r="D214" s="240"/>
      <c r="E214" s="236"/>
      <c r="F214" s="236"/>
    </row>
    <row r="215" spans="2:6" ht="16.5">
      <c r="B215" s="236"/>
      <c r="C215" s="236"/>
      <c r="D215" s="240"/>
      <c r="E215" s="236"/>
      <c r="F215" s="236"/>
    </row>
    <row r="216" spans="2:6" ht="16.5">
      <c r="B216" s="236"/>
      <c r="C216" s="236"/>
      <c r="D216" s="240"/>
      <c r="E216" s="236"/>
      <c r="F216" s="236"/>
    </row>
    <row r="217" spans="2:6" ht="16.5">
      <c r="B217" s="236"/>
      <c r="C217" s="236"/>
      <c r="D217" s="240"/>
      <c r="E217" s="236"/>
      <c r="F217" s="236"/>
    </row>
    <row r="218" spans="2:6" ht="16.5">
      <c r="B218" s="236"/>
      <c r="C218" s="236"/>
      <c r="D218" s="240"/>
      <c r="E218" s="236"/>
      <c r="F218" s="236"/>
    </row>
    <row r="219" spans="2:6" ht="16.5">
      <c r="B219" s="236"/>
      <c r="C219" s="236"/>
      <c r="D219" s="240"/>
      <c r="E219" s="236"/>
      <c r="F219" s="236"/>
    </row>
    <row r="220" spans="2:6" ht="16.5">
      <c r="B220" s="236"/>
      <c r="C220" s="236"/>
      <c r="D220" s="240"/>
      <c r="E220" s="236"/>
      <c r="F220" s="236"/>
    </row>
    <row r="221" spans="2:6" ht="16.5">
      <c r="B221" s="236"/>
      <c r="C221" s="236"/>
      <c r="D221" s="240"/>
      <c r="E221" s="236"/>
      <c r="F221" s="236"/>
    </row>
    <row r="222" spans="2:6" ht="16.5">
      <c r="B222" s="236"/>
      <c r="C222" s="236"/>
      <c r="D222" s="240"/>
      <c r="E222" s="236"/>
      <c r="F222" s="236"/>
    </row>
    <row r="223" spans="2:6" ht="16.5">
      <c r="B223" s="236"/>
      <c r="C223" s="236"/>
      <c r="D223" s="240"/>
      <c r="E223" s="236"/>
      <c r="F223" s="236"/>
    </row>
    <row r="224" spans="2:6" ht="16.5">
      <c r="B224" s="236"/>
      <c r="C224" s="236"/>
      <c r="D224" s="240"/>
      <c r="E224" s="236"/>
      <c r="F224" s="236"/>
    </row>
    <row r="225" spans="2:6" ht="16.5">
      <c r="B225" s="236"/>
      <c r="C225" s="236"/>
      <c r="D225" s="240"/>
      <c r="E225" s="236"/>
      <c r="F225" s="236"/>
    </row>
    <row r="226" spans="2:6" ht="16.5">
      <c r="B226" s="236"/>
      <c r="C226" s="236"/>
      <c r="D226" s="240"/>
      <c r="E226" s="236"/>
      <c r="F226" s="236"/>
    </row>
    <row r="227" spans="2:6" ht="16.5">
      <c r="B227" s="236"/>
      <c r="C227" s="236"/>
      <c r="D227" s="240"/>
      <c r="E227" s="236"/>
      <c r="F227" s="236"/>
    </row>
    <row r="228" spans="2:6" ht="16.5">
      <c r="B228" s="236"/>
      <c r="C228" s="236"/>
      <c r="D228" s="240"/>
      <c r="E228" s="236"/>
      <c r="F228" s="236"/>
    </row>
    <row r="229" spans="2:6" ht="16.5">
      <c r="B229" s="236"/>
      <c r="C229" s="236"/>
      <c r="D229" s="240"/>
      <c r="E229" s="236"/>
      <c r="F229" s="236"/>
    </row>
    <row r="230" spans="2:6" ht="16.5">
      <c r="B230" s="236"/>
      <c r="C230" s="236"/>
      <c r="D230" s="240"/>
      <c r="E230" s="236"/>
      <c r="F230" s="236"/>
    </row>
    <row r="231" spans="2:6" ht="16.5">
      <c r="B231" s="236"/>
      <c r="C231" s="236"/>
      <c r="D231" s="240"/>
      <c r="E231" s="236"/>
      <c r="F231" s="236"/>
    </row>
    <row r="232" spans="2:6" ht="16.5">
      <c r="B232" s="236"/>
      <c r="C232" s="236"/>
      <c r="D232" s="240"/>
      <c r="E232" s="236"/>
      <c r="F232" s="236"/>
    </row>
    <row r="233" spans="2:6" ht="16.5">
      <c r="B233" s="236"/>
      <c r="C233" s="236"/>
      <c r="D233" s="240"/>
      <c r="E233" s="236"/>
      <c r="F233" s="236"/>
    </row>
    <row r="234" spans="2:6" ht="16.5">
      <c r="B234" s="236"/>
      <c r="C234" s="236"/>
      <c r="D234" s="240"/>
      <c r="E234" s="236"/>
      <c r="F234" s="236"/>
    </row>
    <row r="235" spans="2:6" ht="16.5">
      <c r="B235" s="236"/>
      <c r="C235" s="236"/>
      <c r="D235" s="240"/>
      <c r="E235" s="236"/>
      <c r="F235" s="236"/>
    </row>
    <row r="236" spans="2:6" ht="16.5">
      <c r="B236" s="236"/>
      <c r="C236" s="236"/>
      <c r="D236" s="240"/>
      <c r="E236" s="236"/>
      <c r="F236" s="236"/>
    </row>
    <row r="237" spans="2:6" ht="16.5">
      <c r="B237" s="236"/>
      <c r="C237" s="236"/>
      <c r="D237" s="240"/>
      <c r="E237" s="236"/>
      <c r="F237" s="236"/>
    </row>
    <row r="238" spans="2:6" ht="16.5">
      <c r="B238" s="236"/>
      <c r="C238" s="236"/>
      <c r="D238" s="240"/>
      <c r="E238" s="236"/>
      <c r="F238" s="236"/>
    </row>
    <row r="239" spans="2:6" ht="16.5">
      <c r="B239" s="236"/>
      <c r="C239" s="236"/>
      <c r="D239" s="240"/>
      <c r="E239" s="236"/>
      <c r="F239" s="236"/>
    </row>
    <row r="240" spans="2:6" ht="16.5">
      <c r="B240" s="236"/>
      <c r="C240" s="236"/>
      <c r="D240" s="240"/>
      <c r="E240" s="236"/>
      <c r="F240" s="236"/>
    </row>
    <row r="241" spans="2:6" ht="16.5">
      <c r="B241" s="236"/>
      <c r="C241" s="236"/>
      <c r="D241" s="240"/>
      <c r="E241" s="236"/>
      <c r="F241" s="236"/>
    </row>
    <row r="242" spans="2:6" ht="16.5">
      <c r="B242" s="236"/>
      <c r="C242" s="236"/>
      <c r="D242" s="240"/>
      <c r="E242" s="236"/>
      <c r="F242" s="236"/>
    </row>
    <row r="243" spans="2:6" ht="16.5">
      <c r="B243" s="236"/>
      <c r="C243" s="236"/>
      <c r="D243" s="240"/>
      <c r="E243" s="236"/>
      <c r="F243" s="236"/>
    </row>
    <row r="244" spans="2:6" ht="16.5">
      <c r="B244" s="236"/>
      <c r="C244" s="236"/>
      <c r="D244" s="240"/>
      <c r="E244" s="236"/>
      <c r="F244" s="236"/>
    </row>
    <row r="245" spans="2:6" ht="16.5">
      <c r="B245" s="236"/>
      <c r="C245" s="236"/>
      <c r="D245" s="240"/>
      <c r="E245" s="236"/>
      <c r="F245" s="236"/>
    </row>
    <row r="246" spans="2:6" ht="16.5">
      <c r="B246" s="236"/>
      <c r="C246" s="236"/>
      <c r="D246" s="240"/>
      <c r="E246" s="236"/>
      <c r="F246" s="236"/>
    </row>
    <row r="247" spans="2:6" ht="16.5">
      <c r="B247" s="236"/>
      <c r="C247" s="236"/>
      <c r="D247" s="240"/>
      <c r="E247" s="236"/>
      <c r="F247" s="236"/>
    </row>
    <row r="248" spans="2:6" ht="16.5">
      <c r="B248" s="236"/>
      <c r="C248" s="236"/>
      <c r="D248" s="240"/>
      <c r="E248" s="236"/>
      <c r="F248" s="236"/>
    </row>
    <row r="249" spans="2:6" ht="16.5">
      <c r="B249" s="236"/>
      <c r="C249" s="236"/>
      <c r="D249" s="240"/>
      <c r="E249" s="236"/>
      <c r="F249" s="236"/>
    </row>
    <row r="250" spans="2:6" ht="16.5">
      <c r="B250" s="236"/>
      <c r="C250" s="236"/>
      <c r="D250" s="240"/>
      <c r="E250" s="236"/>
      <c r="F250" s="236"/>
    </row>
    <row r="251" spans="2:6" ht="16.5">
      <c r="B251" s="236"/>
      <c r="C251" s="236"/>
      <c r="D251" s="240"/>
      <c r="E251" s="236"/>
      <c r="F251" s="236"/>
    </row>
    <row r="252" spans="2:6" ht="16.5">
      <c r="B252" s="236"/>
      <c r="C252" s="236"/>
      <c r="D252" s="240"/>
      <c r="E252" s="236"/>
      <c r="F252" s="236"/>
    </row>
    <row r="253" spans="2:6" ht="16.5">
      <c r="B253" s="236"/>
      <c r="C253" s="236"/>
      <c r="D253" s="240"/>
      <c r="E253" s="236"/>
      <c r="F253" s="236"/>
    </row>
    <row r="254" spans="2:6" ht="16.5">
      <c r="B254" s="236"/>
      <c r="C254" s="236"/>
      <c r="D254" s="240"/>
      <c r="E254" s="236"/>
      <c r="F254" s="236"/>
    </row>
    <row r="255" spans="2:6" ht="16.5">
      <c r="B255" s="236"/>
      <c r="C255" s="236"/>
      <c r="D255" s="240"/>
      <c r="E255" s="236"/>
      <c r="F255" s="236"/>
    </row>
    <row r="256" spans="2:6" ht="16.5">
      <c r="B256" s="236"/>
      <c r="C256" s="236"/>
      <c r="D256" s="240"/>
      <c r="E256" s="236"/>
      <c r="F256" s="236"/>
    </row>
    <row r="257" spans="2:6" ht="16.5">
      <c r="B257" s="236"/>
      <c r="C257" s="236"/>
      <c r="D257" s="240"/>
      <c r="E257" s="236"/>
      <c r="F257" s="236"/>
    </row>
    <row r="258" spans="2:6" ht="16.5">
      <c r="B258" s="236"/>
      <c r="C258" s="236"/>
      <c r="D258" s="240"/>
      <c r="E258" s="236"/>
      <c r="F258" s="236"/>
    </row>
    <row r="259" spans="2:6" ht="16.5">
      <c r="B259" s="236"/>
      <c r="C259" s="236"/>
      <c r="D259" s="240"/>
      <c r="E259" s="236"/>
      <c r="F259" s="236"/>
    </row>
    <row r="260" spans="2:6" ht="16.5">
      <c r="B260" s="236"/>
      <c r="C260" s="236"/>
      <c r="D260" s="240"/>
      <c r="E260" s="236"/>
      <c r="F260" s="236"/>
    </row>
    <row r="261" spans="2:6" ht="16.5">
      <c r="B261" s="236"/>
      <c r="C261" s="236"/>
      <c r="D261" s="240"/>
      <c r="E261" s="236"/>
      <c r="F261" s="236"/>
    </row>
    <row r="262" spans="2:6" ht="16.5">
      <c r="B262" s="236"/>
      <c r="C262" s="236"/>
      <c r="D262" s="240"/>
      <c r="E262" s="236"/>
      <c r="F262" s="236"/>
    </row>
    <row r="263" spans="2:6" ht="16.5">
      <c r="B263" s="236"/>
      <c r="C263" s="236"/>
      <c r="D263" s="240"/>
      <c r="E263" s="236"/>
      <c r="F263" s="236"/>
    </row>
    <row r="264" spans="2:6" ht="16.5">
      <c r="B264" s="236"/>
      <c r="C264" s="236"/>
      <c r="D264" s="240"/>
      <c r="E264" s="236"/>
      <c r="F264" s="236"/>
    </row>
    <row r="265" spans="2:6" ht="16.5">
      <c r="B265" s="236"/>
      <c r="C265" s="236"/>
      <c r="D265" s="240"/>
      <c r="E265" s="236"/>
      <c r="F265" s="236"/>
    </row>
    <row r="266" spans="2:6" ht="16.5">
      <c r="B266" s="236"/>
      <c r="C266" s="236"/>
      <c r="D266" s="240"/>
      <c r="E266" s="236"/>
      <c r="F266" s="236"/>
    </row>
    <row r="267" spans="2:6" ht="16.5">
      <c r="B267" s="236"/>
      <c r="C267" s="236"/>
      <c r="D267" s="240"/>
      <c r="E267" s="236"/>
      <c r="F267" s="236"/>
    </row>
    <row r="268" spans="2:6" ht="16.5">
      <c r="B268" s="236"/>
      <c r="C268" s="236"/>
      <c r="D268" s="240"/>
      <c r="E268" s="236"/>
      <c r="F268" s="236"/>
    </row>
    <row r="269" spans="2:6" ht="16.5">
      <c r="B269" s="236"/>
      <c r="C269" s="236"/>
      <c r="D269" s="240"/>
      <c r="E269" s="236"/>
      <c r="F269" s="236"/>
    </row>
    <row r="270" spans="2:6" ht="16.5">
      <c r="B270" s="236"/>
      <c r="C270" s="236"/>
      <c r="D270" s="240"/>
      <c r="E270" s="236"/>
      <c r="F270" s="236"/>
    </row>
    <row r="271" spans="2:6" ht="16.5">
      <c r="B271" s="236"/>
      <c r="C271" s="236"/>
      <c r="D271" s="240"/>
      <c r="E271" s="236"/>
      <c r="F271" s="236"/>
    </row>
    <row r="272" spans="2:6" ht="16.5">
      <c r="B272" s="236"/>
      <c r="C272" s="236"/>
      <c r="D272" s="240"/>
      <c r="E272" s="236"/>
      <c r="F272" s="236"/>
    </row>
    <row r="273" spans="2:6" ht="16.5">
      <c r="B273" s="236"/>
      <c r="C273" s="236"/>
      <c r="D273" s="240"/>
      <c r="E273" s="236"/>
      <c r="F273" s="236"/>
    </row>
    <row r="274" spans="2:6" ht="16.5">
      <c r="B274" s="236"/>
      <c r="C274" s="236"/>
      <c r="D274" s="240"/>
      <c r="E274" s="236"/>
      <c r="F274" s="236"/>
    </row>
    <row r="275" spans="2:6" ht="16.5">
      <c r="B275" s="236"/>
      <c r="C275" s="236"/>
      <c r="D275" s="240"/>
      <c r="E275" s="236"/>
      <c r="F275" s="236"/>
    </row>
    <row r="276" spans="2:6" ht="16.5">
      <c r="B276" s="236"/>
      <c r="C276" s="236"/>
      <c r="D276" s="240"/>
      <c r="E276" s="236"/>
      <c r="F276" s="236"/>
    </row>
    <row r="277" spans="2:6" ht="16.5">
      <c r="B277" s="236"/>
      <c r="C277" s="236"/>
      <c r="D277" s="240"/>
      <c r="E277" s="236"/>
      <c r="F277" s="236"/>
    </row>
    <row r="278" spans="2:6" ht="16.5">
      <c r="B278" s="236"/>
      <c r="C278" s="236"/>
      <c r="D278" s="240"/>
      <c r="E278" s="236"/>
      <c r="F278" s="236"/>
    </row>
    <row r="279" spans="2:6" ht="16.5">
      <c r="B279" s="236"/>
      <c r="C279" s="236"/>
      <c r="D279" s="240"/>
      <c r="E279" s="236"/>
      <c r="F279" s="236"/>
    </row>
    <row r="280" spans="2:6" ht="16.5">
      <c r="B280" s="236"/>
      <c r="C280" s="236"/>
      <c r="D280" s="240"/>
      <c r="E280" s="236"/>
      <c r="F280" s="236"/>
    </row>
    <row r="281" spans="2:6" ht="16.5">
      <c r="B281" s="236"/>
      <c r="C281" s="236"/>
      <c r="D281" s="240"/>
      <c r="E281" s="236"/>
      <c r="F281" s="236"/>
    </row>
    <row r="282" spans="2:6" ht="16.5">
      <c r="B282" s="236"/>
      <c r="C282" s="236"/>
      <c r="D282" s="240"/>
      <c r="E282" s="236"/>
      <c r="F282" s="236"/>
    </row>
    <row r="283" spans="2:6" ht="16.5">
      <c r="B283" s="236"/>
      <c r="C283" s="236"/>
      <c r="D283" s="240"/>
      <c r="E283" s="236"/>
      <c r="F283" s="236"/>
    </row>
    <row r="284" spans="2:6" ht="16.5">
      <c r="B284" s="236"/>
      <c r="C284" s="236"/>
      <c r="D284" s="240"/>
      <c r="E284" s="236"/>
      <c r="F284" s="236"/>
    </row>
    <row r="285" spans="2:6" ht="16.5">
      <c r="B285" s="236"/>
      <c r="C285" s="236"/>
      <c r="D285" s="240"/>
      <c r="E285" s="236"/>
      <c r="F285" s="236"/>
    </row>
    <row r="286" spans="2:6" ht="16.5">
      <c r="B286" s="236"/>
      <c r="C286" s="236"/>
      <c r="D286" s="240"/>
      <c r="E286" s="236"/>
      <c r="F286" s="236"/>
    </row>
    <row r="287" spans="2:6" ht="16.5">
      <c r="B287" s="236"/>
      <c r="C287" s="236"/>
      <c r="D287" s="240"/>
      <c r="E287" s="236"/>
      <c r="F287" s="236"/>
    </row>
    <row r="288" spans="2:6" ht="16.5">
      <c r="B288" s="236"/>
      <c r="C288" s="236"/>
      <c r="D288" s="240"/>
      <c r="E288" s="236"/>
      <c r="F288" s="236"/>
    </row>
    <row r="289" spans="2:6" ht="16.5">
      <c r="B289" s="236"/>
      <c r="C289" s="236"/>
      <c r="D289" s="240"/>
      <c r="E289" s="236"/>
      <c r="F289" s="236"/>
    </row>
  </sheetData>
  <mergeCells count="6">
    <mergeCell ref="B2:R2"/>
    <mergeCell ref="B3:R3"/>
    <mergeCell ref="B4:R4"/>
    <mergeCell ref="B6:F6"/>
    <mergeCell ref="H6:L6"/>
    <mergeCell ref="N6:R6"/>
  </mergeCells>
  <phoneticPr fontId="1" type="noConversion"/>
  <pageMargins left="0.4" right="0.4" top="0.25" bottom="0.25" header="0.3" footer="0.3"/>
  <pageSetup scale="58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AW73"/>
  <sheetViews>
    <sheetView topLeftCell="M25" zoomScale="125" zoomScaleNormal="125" zoomScalePageLayoutView="125" workbookViewId="0">
      <selection activeCell="T15" sqref="T15"/>
    </sheetView>
  </sheetViews>
  <sheetFormatPr defaultColWidth="11" defaultRowHeight="12.75"/>
  <cols>
    <col min="1" max="1" width="1" customWidth="1"/>
    <col min="2" max="2" width="6.125" customWidth="1"/>
    <col min="3" max="3" width="1.75" customWidth="1"/>
    <col min="4" max="4" width="2.375" customWidth="1"/>
    <col min="5" max="5" width="12.875" customWidth="1"/>
    <col min="6" max="6" width="9.75" customWidth="1"/>
    <col min="7" max="7" width="1" customWidth="1"/>
    <col min="8" max="8" width="6.125" customWidth="1"/>
    <col min="9" max="9" width="1.75" customWidth="1"/>
    <col min="10" max="10" width="2.375" customWidth="1"/>
    <col min="11" max="11" width="13.375" customWidth="1"/>
    <col min="12" max="12" width="9.875" customWidth="1"/>
    <col min="13" max="13" width="0.875" customWidth="1"/>
    <col min="14" max="14" width="6.125" customWidth="1"/>
    <col min="15" max="15" width="2.375" customWidth="1"/>
    <col min="16" max="16" width="2.625" customWidth="1"/>
    <col min="17" max="17" width="13.375" customWidth="1"/>
    <col min="18" max="18" width="9.875" customWidth="1"/>
    <col min="19" max="19" width="1.75" customWidth="1"/>
    <col min="20" max="20" width="11" style="217"/>
    <col min="21" max="21" width="6.125" style="1" customWidth="1"/>
    <col min="22" max="22" width="2.375" style="1" customWidth="1"/>
    <col min="23" max="23" width="2.625" style="1" customWidth="1"/>
    <col min="24" max="24" width="13.375" style="1" customWidth="1"/>
    <col min="25" max="25" width="9.875" style="1" customWidth="1"/>
    <col min="26" max="26" width="3.875" style="1" customWidth="1"/>
    <col min="27" max="27" width="6.125" customWidth="1"/>
    <col min="28" max="28" width="2.375" customWidth="1"/>
    <col min="29" max="29" width="2.625" customWidth="1"/>
    <col min="30" max="30" width="13.375" customWidth="1"/>
    <col min="31" max="31" width="9.875" customWidth="1"/>
    <col min="32" max="32" width="1.75" customWidth="1"/>
    <col min="33" max="33" width="6.125" customWidth="1"/>
    <col min="34" max="34" width="2.375" customWidth="1"/>
    <col min="35" max="35" width="2.625" customWidth="1"/>
    <col min="36" max="36" width="13.375" bestFit="1" customWidth="1"/>
    <col min="37" max="37" width="9.875" customWidth="1"/>
    <col min="38" max="38" width="2.125" customWidth="1"/>
    <col min="40" max="40" width="15.875" style="307" bestFit="1" customWidth="1"/>
    <col min="41" max="41" width="18.75" style="307" bestFit="1" customWidth="1"/>
    <col min="42" max="42" width="13" style="307" bestFit="1" customWidth="1"/>
    <col min="43" max="44" width="6.625" style="307" customWidth="1"/>
    <col min="45" max="45" width="4.625" style="307" customWidth="1"/>
    <col min="46" max="49" width="11" style="307"/>
  </cols>
  <sheetData>
    <row r="2" spans="2:45" ht="20.25">
      <c r="B2" s="472" t="s">
        <v>287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4"/>
      <c r="U2" s="472" t="s">
        <v>287</v>
      </c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2:45" ht="20.25">
      <c r="B3" s="475" t="s">
        <v>308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7"/>
      <c r="U3" s="475" t="s">
        <v>308</v>
      </c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7"/>
    </row>
    <row r="4" spans="2:45" ht="20.25">
      <c r="B4" s="478" t="s">
        <v>211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80"/>
      <c r="U4" s="478" t="s">
        <v>211</v>
      </c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80"/>
    </row>
    <row r="5" spans="2:45" ht="6.95" customHeight="1">
      <c r="U5"/>
      <c r="V5"/>
      <c r="W5"/>
      <c r="X5"/>
      <c r="Y5"/>
      <c r="Z5"/>
    </row>
    <row r="6" spans="2:45" ht="12" customHeight="1">
      <c r="B6" s="485" t="s">
        <v>16</v>
      </c>
      <c r="C6" s="486"/>
      <c r="D6" s="486"/>
      <c r="E6" s="486"/>
      <c r="F6" s="487"/>
      <c r="G6" s="63"/>
      <c r="H6" s="485" t="s">
        <v>17</v>
      </c>
      <c r="I6" s="486"/>
      <c r="J6" s="486"/>
      <c r="K6" s="486"/>
      <c r="L6" s="487"/>
      <c r="M6" s="64"/>
      <c r="N6" s="485" t="s">
        <v>18</v>
      </c>
      <c r="O6" s="486"/>
      <c r="P6" s="486"/>
      <c r="Q6" s="486"/>
      <c r="R6" s="487"/>
      <c r="U6" s="489" t="s">
        <v>16</v>
      </c>
      <c r="V6" s="490"/>
      <c r="W6" s="490"/>
      <c r="X6" s="490"/>
      <c r="Y6" s="491"/>
      <c r="Z6" s="63"/>
      <c r="AA6" s="485" t="s">
        <v>17</v>
      </c>
      <c r="AB6" s="486"/>
      <c r="AC6" s="486"/>
      <c r="AD6" s="486"/>
      <c r="AE6" s="487"/>
      <c r="AF6" s="64"/>
      <c r="AG6" s="485" t="s">
        <v>18</v>
      </c>
      <c r="AH6" s="486"/>
      <c r="AI6" s="486"/>
      <c r="AJ6" s="486"/>
      <c r="AK6" s="487"/>
      <c r="AN6" s="442"/>
      <c r="AO6" s="442"/>
      <c r="AP6" s="442"/>
      <c r="AQ6" s="442"/>
      <c r="AR6" s="442"/>
      <c r="AS6" s="442"/>
    </row>
    <row r="7" spans="2:45" ht="12" customHeight="1">
      <c r="B7" s="403" t="s">
        <v>19</v>
      </c>
      <c r="C7" s="404" t="s">
        <v>20</v>
      </c>
      <c r="D7" s="404" t="s">
        <v>21</v>
      </c>
      <c r="E7" s="404" t="s">
        <v>22</v>
      </c>
      <c r="F7" s="405" t="s">
        <v>7</v>
      </c>
      <c r="G7" s="63"/>
      <c r="H7" s="259" t="s">
        <v>19</v>
      </c>
      <c r="I7" s="260" t="s">
        <v>20</v>
      </c>
      <c r="J7" s="260" t="s">
        <v>21</v>
      </c>
      <c r="K7" s="260" t="s">
        <v>22</v>
      </c>
      <c r="L7" s="261" t="s">
        <v>7</v>
      </c>
      <c r="M7" s="64"/>
      <c r="N7" s="259" t="s">
        <v>19</v>
      </c>
      <c r="O7" s="260" t="s">
        <v>20</v>
      </c>
      <c r="P7" s="260" t="s">
        <v>21</v>
      </c>
      <c r="Q7" s="260" t="s">
        <v>22</v>
      </c>
      <c r="R7" s="261" t="s">
        <v>7</v>
      </c>
      <c r="U7" s="259" t="s">
        <v>19</v>
      </c>
      <c r="V7" s="260" t="s">
        <v>20</v>
      </c>
      <c r="W7" s="260" t="s">
        <v>21</v>
      </c>
      <c r="X7" s="260" t="s">
        <v>22</v>
      </c>
      <c r="Y7" s="261" t="s">
        <v>7</v>
      </c>
      <c r="Z7" s="63"/>
      <c r="AA7" s="259" t="s">
        <v>19</v>
      </c>
      <c r="AB7" s="260" t="s">
        <v>20</v>
      </c>
      <c r="AC7" s="260" t="s">
        <v>21</v>
      </c>
      <c r="AD7" s="260" t="s">
        <v>22</v>
      </c>
      <c r="AE7" s="261" t="s">
        <v>7</v>
      </c>
      <c r="AF7" s="64"/>
      <c r="AG7" s="259" t="s">
        <v>19</v>
      </c>
      <c r="AH7" s="260" t="s">
        <v>20</v>
      </c>
      <c r="AI7" s="260" t="s">
        <v>21</v>
      </c>
      <c r="AJ7" s="260" t="s">
        <v>22</v>
      </c>
      <c r="AK7" s="261" t="s">
        <v>7</v>
      </c>
      <c r="AN7" s="400"/>
      <c r="AO7" s="484"/>
      <c r="AP7" s="484"/>
      <c r="AQ7" s="402"/>
      <c r="AR7" s="402"/>
      <c r="AS7" s="402"/>
    </row>
    <row r="8" spans="2:45" ht="12" customHeight="1">
      <c r="B8" s="409">
        <v>0.50694444444444442</v>
      </c>
      <c r="C8" s="407">
        <v>1</v>
      </c>
      <c r="D8" s="408">
        <v>1</v>
      </c>
      <c r="E8" s="185" t="s">
        <v>76</v>
      </c>
      <c r="F8" s="401" t="s">
        <v>35</v>
      </c>
      <c r="G8" s="63"/>
      <c r="H8" s="409">
        <v>0.53472222222222221</v>
      </c>
      <c r="I8" s="407">
        <v>1</v>
      </c>
      <c r="J8" s="408">
        <v>5</v>
      </c>
      <c r="K8" s="185" t="s">
        <v>165</v>
      </c>
      <c r="L8" s="401" t="s">
        <v>142</v>
      </c>
      <c r="M8" s="64"/>
      <c r="N8" s="409">
        <v>0.55555555555555558</v>
      </c>
      <c r="O8" s="407">
        <v>1</v>
      </c>
      <c r="P8" s="408">
        <v>8</v>
      </c>
      <c r="Q8" s="185" t="s">
        <v>163</v>
      </c>
      <c r="R8" s="401" t="s">
        <v>139</v>
      </c>
      <c r="T8" s="297" t="s">
        <v>230</v>
      </c>
      <c r="U8" s="411">
        <v>0.50694444444444442</v>
      </c>
      <c r="V8" s="410">
        <v>10</v>
      </c>
      <c r="W8" s="412">
        <v>1</v>
      </c>
      <c r="X8" s="413" t="s">
        <v>76</v>
      </c>
      <c r="Y8" s="414" t="s">
        <v>35</v>
      </c>
      <c r="Z8" s="63"/>
      <c r="AA8" s="411">
        <v>0.51388888888888895</v>
      </c>
      <c r="AB8" s="410">
        <v>10</v>
      </c>
      <c r="AC8" s="412">
        <v>3</v>
      </c>
      <c r="AD8" s="413" t="s">
        <v>165</v>
      </c>
      <c r="AE8" s="414" t="s">
        <v>142</v>
      </c>
      <c r="AF8" s="64"/>
      <c r="AG8" s="411">
        <v>0.52083333333333337</v>
      </c>
      <c r="AH8" s="410">
        <v>10</v>
      </c>
      <c r="AI8" s="412">
        <v>4</v>
      </c>
      <c r="AJ8" s="413" t="s">
        <v>163</v>
      </c>
      <c r="AK8" s="414" t="s">
        <v>139</v>
      </c>
      <c r="AM8" s="297" t="s">
        <v>230</v>
      </c>
      <c r="AN8" s="264"/>
      <c r="AO8" s="297"/>
      <c r="AP8" s="297"/>
      <c r="AQ8" s="276"/>
      <c r="AR8" s="276"/>
      <c r="AS8" s="276"/>
    </row>
    <row r="9" spans="2:45" ht="12" customHeight="1">
      <c r="B9" s="409">
        <v>0.50694444444444442</v>
      </c>
      <c r="C9" s="407">
        <v>1</v>
      </c>
      <c r="D9" s="408">
        <v>1</v>
      </c>
      <c r="E9" s="185" t="s">
        <v>203</v>
      </c>
      <c r="F9" s="401" t="s">
        <v>183</v>
      </c>
      <c r="H9" s="409">
        <v>0.57638888888888895</v>
      </c>
      <c r="I9" s="407">
        <v>1</v>
      </c>
      <c r="J9" s="407">
        <v>11</v>
      </c>
      <c r="K9" s="185" t="s">
        <v>164</v>
      </c>
      <c r="L9" s="401" t="s">
        <v>142</v>
      </c>
      <c r="M9" s="64"/>
      <c r="N9" s="409">
        <v>0.56944444444444442</v>
      </c>
      <c r="O9" s="407">
        <v>1</v>
      </c>
      <c r="P9" s="407">
        <v>10</v>
      </c>
      <c r="Q9" s="185" t="s">
        <v>156</v>
      </c>
      <c r="R9" s="401" t="s">
        <v>147</v>
      </c>
      <c r="T9" s="297" t="s">
        <v>237</v>
      </c>
      <c r="U9" s="411">
        <v>0.50694444444444442</v>
      </c>
      <c r="V9" s="410">
        <v>10</v>
      </c>
      <c r="W9" s="412">
        <v>1</v>
      </c>
      <c r="X9" s="413" t="s">
        <v>203</v>
      </c>
      <c r="Y9" s="414" t="s">
        <v>183</v>
      </c>
      <c r="Z9"/>
      <c r="AA9" s="411">
        <v>0.52777777777777779</v>
      </c>
      <c r="AB9" s="410">
        <v>10</v>
      </c>
      <c r="AC9" s="412">
        <v>5</v>
      </c>
      <c r="AD9" s="413" t="s">
        <v>164</v>
      </c>
      <c r="AE9" s="414" t="s">
        <v>142</v>
      </c>
      <c r="AF9" s="64"/>
      <c r="AG9" s="409">
        <v>0.54166666666666663</v>
      </c>
      <c r="AH9" s="407">
        <v>1</v>
      </c>
      <c r="AI9" s="407">
        <v>12</v>
      </c>
      <c r="AJ9" s="185" t="s">
        <v>160</v>
      </c>
      <c r="AK9" s="401" t="s">
        <v>147</v>
      </c>
      <c r="AM9" s="297" t="s">
        <v>237</v>
      </c>
      <c r="AN9" s="264"/>
      <c r="AO9" s="297"/>
      <c r="AP9" s="297"/>
      <c r="AQ9" s="276"/>
      <c r="AR9" s="276"/>
      <c r="AS9" s="276"/>
    </row>
    <row r="10" spans="2:45" ht="12" customHeight="1">
      <c r="B10" s="409">
        <v>0.50694444444444442</v>
      </c>
      <c r="C10" s="407">
        <v>1</v>
      </c>
      <c r="D10" s="408">
        <v>1</v>
      </c>
      <c r="E10" s="185" t="s">
        <v>199</v>
      </c>
      <c r="F10" s="401" t="s">
        <v>181</v>
      </c>
      <c r="H10" s="409">
        <v>0.51388888888888895</v>
      </c>
      <c r="I10" s="407">
        <v>1</v>
      </c>
      <c r="J10" s="408">
        <v>2</v>
      </c>
      <c r="K10" s="185" t="s">
        <v>151</v>
      </c>
      <c r="L10" s="401" t="s">
        <v>110</v>
      </c>
      <c r="M10" s="64"/>
      <c r="N10" s="409">
        <v>0.53472222222222221</v>
      </c>
      <c r="O10" s="407">
        <v>1</v>
      </c>
      <c r="P10" s="408">
        <v>5</v>
      </c>
      <c r="Q10" s="185" t="s">
        <v>197</v>
      </c>
      <c r="R10" s="401" t="s">
        <v>148</v>
      </c>
      <c r="T10" s="217" t="s">
        <v>248</v>
      </c>
      <c r="U10" s="411">
        <v>0.50694444444444442</v>
      </c>
      <c r="V10" s="410">
        <v>10</v>
      </c>
      <c r="W10" s="412">
        <v>1</v>
      </c>
      <c r="X10" s="413" t="s">
        <v>199</v>
      </c>
      <c r="Y10" s="414" t="s">
        <v>181</v>
      </c>
      <c r="Z10"/>
      <c r="AA10" s="409">
        <v>0.50694444444444442</v>
      </c>
      <c r="AB10" s="407">
        <v>1</v>
      </c>
      <c r="AC10" s="408">
        <v>6</v>
      </c>
      <c r="AD10" s="185" t="s">
        <v>151</v>
      </c>
      <c r="AE10" s="401" t="s">
        <v>110</v>
      </c>
      <c r="AF10" s="64"/>
      <c r="AG10" s="409">
        <v>0.50694444444444442</v>
      </c>
      <c r="AH10" s="407">
        <v>1</v>
      </c>
      <c r="AI10" s="408">
        <v>6</v>
      </c>
      <c r="AJ10" s="185" t="s">
        <v>196</v>
      </c>
      <c r="AK10" s="401" t="s">
        <v>148</v>
      </c>
      <c r="AM10" s="217" t="s">
        <v>248</v>
      </c>
      <c r="AN10" s="264"/>
      <c r="AO10" s="297"/>
      <c r="AP10" s="297"/>
      <c r="AQ10" s="276"/>
      <c r="AR10" s="276"/>
      <c r="AS10" s="276"/>
    </row>
    <row r="11" spans="2:45" ht="12" customHeight="1">
      <c r="B11" s="409">
        <v>0.51388888888888895</v>
      </c>
      <c r="C11" s="407">
        <v>1</v>
      </c>
      <c r="D11" s="408">
        <v>2</v>
      </c>
      <c r="E11" s="185" t="s">
        <v>201</v>
      </c>
      <c r="F11" s="401" t="s">
        <v>180</v>
      </c>
      <c r="G11" s="63"/>
      <c r="H11" s="409">
        <v>0.52083333333333337</v>
      </c>
      <c r="I11" s="407">
        <v>1</v>
      </c>
      <c r="J11" s="408">
        <v>3</v>
      </c>
      <c r="K11" s="185" t="s">
        <v>152</v>
      </c>
      <c r="L11" s="401" t="s">
        <v>110</v>
      </c>
      <c r="M11" s="64"/>
      <c r="N11" s="409">
        <v>0.54166666666666663</v>
      </c>
      <c r="O11" s="407">
        <v>1</v>
      </c>
      <c r="P11" s="408">
        <v>6</v>
      </c>
      <c r="Q11" s="185" t="s">
        <v>92</v>
      </c>
      <c r="R11" s="401" t="s">
        <v>33</v>
      </c>
      <c r="T11" s="217" t="s">
        <v>107</v>
      </c>
      <c r="U11" s="409">
        <v>0.50694444444444442</v>
      </c>
      <c r="V11" s="407">
        <v>1</v>
      </c>
      <c r="W11" s="408">
        <v>6</v>
      </c>
      <c r="X11" s="185" t="s">
        <v>196</v>
      </c>
      <c r="Y11" s="401" t="s">
        <v>148</v>
      </c>
      <c r="Z11" s="63"/>
      <c r="AA11" s="409">
        <v>0.51388888888888895</v>
      </c>
      <c r="AB11" s="407">
        <v>1</v>
      </c>
      <c r="AC11" s="408">
        <v>7</v>
      </c>
      <c r="AD11" s="185" t="s">
        <v>152</v>
      </c>
      <c r="AE11" s="401" t="s">
        <v>110</v>
      </c>
      <c r="AF11" s="64"/>
      <c r="AG11" s="409">
        <v>0.50694444444444442</v>
      </c>
      <c r="AH11" s="407">
        <v>1</v>
      </c>
      <c r="AI11" s="408">
        <v>6</v>
      </c>
      <c r="AJ11" s="185" t="s">
        <v>89</v>
      </c>
      <c r="AK11" s="401" t="s">
        <v>33</v>
      </c>
      <c r="AM11" s="217" t="s">
        <v>107</v>
      </c>
      <c r="AN11" s="264"/>
      <c r="AO11" s="297"/>
      <c r="AP11" s="297"/>
      <c r="AQ11" s="276"/>
      <c r="AR11" s="276"/>
      <c r="AS11" s="276"/>
    </row>
    <row r="12" spans="2:45" ht="12" customHeight="1">
      <c r="B12" s="409">
        <v>0.51388888888888895</v>
      </c>
      <c r="C12" s="407">
        <v>1</v>
      </c>
      <c r="D12" s="408">
        <v>2</v>
      </c>
      <c r="E12" s="185" t="s">
        <v>196</v>
      </c>
      <c r="F12" s="401" t="s">
        <v>148</v>
      </c>
      <c r="G12" s="63"/>
      <c r="H12" s="409">
        <v>0.52777777777777779</v>
      </c>
      <c r="I12" s="407">
        <v>1</v>
      </c>
      <c r="J12" s="408">
        <v>4</v>
      </c>
      <c r="K12" s="185" t="s">
        <v>154</v>
      </c>
      <c r="L12" s="401" t="s">
        <v>110</v>
      </c>
      <c r="M12" s="64"/>
      <c r="N12" s="409">
        <v>0.50694444444444442</v>
      </c>
      <c r="O12" s="407">
        <v>1</v>
      </c>
      <c r="P12" s="408">
        <v>1</v>
      </c>
      <c r="Q12" s="185" t="s">
        <v>199</v>
      </c>
      <c r="R12" s="401" t="s">
        <v>181</v>
      </c>
      <c r="T12" s="217" t="s">
        <v>294</v>
      </c>
      <c r="U12" s="409">
        <v>0.50694444444444442</v>
      </c>
      <c r="V12" s="407">
        <v>1</v>
      </c>
      <c r="W12" s="408">
        <v>6</v>
      </c>
      <c r="X12" s="185" t="s">
        <v>151</v>
      </c>
      <c r="Y12" s="401" t="s">
        <v>110</v>
      </c>
      <c r="Z12" s="63"/>
      <c r="AA12" s="409">
        <v>0.52083333333333337</v>
      </c>
      <c r="AB12" s="407">
        <v>1</v>
      </c>
      <c r="AC12" s="408">
        <v>8</v>
      </c>
      <c r="AD12" s="185" t="s">
        <v>154</v>
      </c>
      <c r="AE12" s="401" t="s">
        <v>110</v>
      </c>
      <c r="AF12" s="64"/>
      <c r="AG12" s="411">
        <v>0.50694444444444442</v>
      </c>
      <c r="AH12" s="410">
        <v>10</v>
      </c>
      <c r="AI12" s="412">
        <v>1</v>
      </c>
      <c r="AJ12" s="413" t="s">
        <v>199</v>
      </c>
      <c r="AK12" s="414" t="s">
        <v>181</v>
      </c>
      <c r="AM12" s="217" t="s">
        <v>294</v>
      </c>
      <c r="AN12" s="264"/>
      <c r="AO12" s="297"/>
      <c r="AP12" s="297"/>
      <c r="AQ12" s="276"/>
      <c r="AR12" s="276"/>
      <c r="AS12" s="276"/>
    </row>
    <row r="13" spans="2:45" ht="12" customHeight="1">
      <c r="B13" s="409">
        <v>0.51388888888888895</v>
      </c>
      <c r="C13" s="407">
        <v>1</v>
      </c>
      <c r="D13" s="408">
        <v>2</v>
      </c>
      <c r="E13" s="185" t="s">
        <v>151</v>
      </c>
      <c r="F13" s="401" t="s">
        <v>110</v>
      </c>
      <c r="G13" s="63"/>
      <c r="H13" s="409">
        <v>0.53472222222222221</v>
      </c>
      <c r="I13" s="407">
        <v>1</v>
      </c>
      <c r="J13" s="408">
        <v>5</v>
      </c>
      <c r="K13" s="185" t="s">
        <v>153</v>
      </c>
      <c r="L13" s="401" t="s">
        <v>110</v>
      </c>
      <c r="M13" s="64"/>
      <c r="N13" s="409">
        <v>0.57638888888888895</v>
      </c>
      <c r="O13" s="407">
        <v>1</v>
      </c>
      <c r="P13" s="407">
        <v>11</v>
      </c>
      <c r="Q13" s="185" t="s">
        <v>83</v>
      </c>
      <c r="R13" s="401" t="s">
        <v>47</v>
      </c>
      <c r="T13" s="297" t="s">
        <v>106</v>
      </c>
      <c r="U13" s="409">
        <v>0.50694444444444442</v>
      </c>
      <c r="V13" s="407">
        <v>1</v>
      </c>
      <c r="W13" s="408">
        <v>6</v>
      </c>
      <c r="X13" s="185" t="s">
        <v>89</v>
      </c>
      <c r="Y13" s="401" t="s">
        <v>33</v>
      </c>
      <c r="Z13" s="63"/>
      <c r="AA13" s="409">
        <v>0.52083333333333337</v>
      </c>
      <c r="AB13" s="407">
        <v>1</v>
      </c>
      <c r="AC13" s="408">
        <v>9</v>
      </c>
      <c r="AD13" s="185" t="s">
        <v>153</v>
      </c>
      <c r="AE13" s="401" t="s">
        <v>110</v>
      </c>
      <c r="AF13" s="64"/>
      <c r="AG13" s="409">
        <v>0.54166666666666663</v>
      </c>
      <c r="AH13" s="407">
        <v>1</v>
      </c>
      <c r="AI13" s="407">
        <v>12</v>
      </c>
      <c r="AJ13" s="185" t="s">
        <v>80</v>
      </c>
      <c r="AK13" s="401" t="s">
        <v>47</v>
      </c>
      <c r="AM13" s="297" t="s">
        <v>106</v>
      </c>
      <c r="AN13" s="264"/>
      <c r="AO13" s="297"/>
      <c r="AP13" s="297"/>
      <c r="AQ13" s="276"/>
      <c r="AR13" s="276"/>
      <c r="AS13" s="276"/>
    </row>
    <row r="14" spans="2:45" ht="12" customHeight="1">
      <c r="B14" s="409">
        <v>0.51388888888888895</v>
      </c>
      <c r="C14" s="407">
        <v>1</v>
      </c>
      <c r="D14" s="408">
        <v>2</v>
      </c>
      <c r="E14" s="185" t="s">
        <v>89</v>
      </c>
      <c r="F14" s="401" t="s">
        <v>33</v>
      </c>
      <c r="G14" s="63"/>
      <c r="H14" s="409">
        <v>0.54166666666666663</v>
      </c>
      <c r="I14" s="407">
        <v>1</v>
      </c>
      <c r="J14" s="408">
        <v>6</v>
      </c>
      <c r="K14" s="185" t="s">
        <v>149</v>
      </c>
      <c r="L14" s="401" t="s">
        <v>110</v>
      </c>
      <c r="M14" s="64"/>
      <c r="N14" s="409">
        <v>0.5625</v>
      </c>
      <c r="O14" s="407">
        <v>1</v>
      </c>
      <c r="P14" s="407">
        <v>9</v>
      </c>
      <c r="Q14" s="185" t="s">
        <v>157</v>
      </c>
      <c r="R14" s="401" t="s">
        <v>147</v>
      </c>
      <c r="T14" s="297" t="s">
        <v>238</v>
      </c>
      <c r="U14" s="411">
        <v>0.51388888888888895</v>
      </c>
      <c r="V14" s="410">
        <v>10</v>
      </c>
      <c r="W14" s="412">
        <v>2</v>
      </c>
      <c r="X14" s="413" t="s">
        <v>201</v>
      </c>
      <c r="Y14" s="414" t="s">
        <v>180</v>
      </c>
      <c r="Z14" s="63"/>
      <c r="AA14" s="409">
        <v>0.52777777777777779</v>
      </c>
      <c r="AB14" s="407">
        <v>1</v>
      </c>
      <c r="AC14" s="408">
        <v>10</v>
      </c>
      <c r="AD14" s="185" t="s">
        <v>149</v>
      </c>
      <c r="AE14" s="401" t="s">
        <v>110</v>
      </c>
      <c r="AF14" s="64"/>
      <c r="AG14" s="409">
        <v>0.54166666666666663</v>
      </c>
      <c r="AH14" s="407">
        <v>1</v>
      </c>
      <c r="AI14" s="407">
        <v>13</v>
      </c>
      <c r="AJ14" s="185" t="s">
        <v>157</v>
      </c>
      <c r="AK14" s="401" t="s">
        <v>147</v>
      </c>
      <c r="AM14" s="297" t="s">
        <v>238</v>
      </c>
      <c r="AN14" s="276"/>
      <c r="AO14" s="488"/>
      <c r="AP14" s="488"/>
      <c r="AQ14" s="297"/>
      <c r="AR14" s="297"/>
      <c r="AS14" s="297"/>
    </row>
    <row r="15" spans="2:45" ht="12" customHeight="1">
      <c r="B15" s="409">
        <v>0.52083333333333337</v>
      </c>
      <c r="C15" s="407">
        <v>1</v>
      </c>
      <c r="D15" s="408">
        <v>3</v>
      </c>
      <c r="E15" s="185" t="s">
        <v>86</v>
      </c>
      <c r="F15" s="401" t="s">
        <v>39</v>
      </c>
      <c r="G15" s="63"/>
      <c r="H15" s="409">
        <v>0.54861111111111105</v>
      </c>
      <c r="I15" s="407">
        <v>1</v>
      </c>
      <c r="J15" s="408">
        <v>7</v>
      </c>
      <c r="K15" s="185" t="s">
        <v>150</v>
      </c>
      <c r="L15" s="401" t="s">
        <v>110</v>
      </c>
      <c r="M15" s="64"/>
      <c r="N15" s="409">
        <v>0.54166666666666663</v>
      </c>
      <c r="O15" s="407">
        <v>1</v>
      </c>
      <c r="P15" s="408">
        <v>6</v>
      </c>
      <c r="Q15" s="185" t="s">
        <v>85</v>
      </c>
      <c r="R15" s="401" t="s">
        <v>39</v>
      </c>
      <c r="T15" s="217" t="s">
        <v>98</v>
      </c>
      <c r="U15" s="411">
        <v>0.51388888888888895</v>
      </c>
      <c r="V15" s="410">
        <v>10</v>
      </c>
      <c r="W15" s="412">
        <v>2</v>
      </c>
      <c r="X15" s="413" t="s">
        <v>86</v>
      </c>
      <c r="Y15" s="414" t="s">
        <v>39</v>
      </c>
      <c r="Z15" s="63"/>
      <c r="AA15" s="409">
        <v>0.53472222222222221</v>
      </c>
      <c r="AB15" s="407">
        <v>1</v>
      </c>
      <c r="AC15" s="407">
        <v>11</v>
      </c>
      <c r="AD15" s="185" t="s">
        <v>150</v>
      </c>
      <c r="AE15" s="401" t="s">
        <v>110</v>
      </c>
      <c r="AF15" s="64"/>
      <c r="AG15" s="411">
        <v>0.51388888888888895</v>
      </c>
      <c r="AH15" s="410">
        <v>10</v>
      </c>
      <c r="AI15" s="412">
        <v>2</v>
      </c>
      <c r="AJ15" s="413" t="s">
        <v>86</v>
      </c>
      <c r="AK15" s="414" t="s">
        <v>39</v>
      </c>
      <c r="AM15" s="217" t="s">
        <v>98</v>
      </c>
      <c r="AN15" s="276"/>
      <c r="AO15" s="488"/>
      <c r="AP15" s="488"/>
      <c r="AQ15" s="297"/>
      <c r="AR15" s="297"/>
      <c r="AS15" s="297"/>
    </row>
    <row r="16" spans="2:45" ht="12" customHeight="1">
      <c r="B16" s="409">
        <v>0.52083333333333337</v>
      </c>
      <c r="C16" s="407">
        <v>1</v>
      </c>
      <c r="D16" s="408">
        <v>3</v>
      </c>
      <c r="E16" s="185" t="s">
        <v>195</v>
      </c>
      <c r="F16" s="401" t="s">
        <v>148</v>
      </c>
      <c r="G16" s="63"/>
      <c r="H16" s="409">
        <v>0.55555555555555558</v>
      </c>
      <c r="I16" s="407">
        <v>1</v>
      </c>
      <c r="J16" s="408">
        <v>8</v>
      </c>
      <c r="K16" s="185" t="s">
        <v>193</v>
      </c>
      <c r="L16" s="401" t="s">
        <v>146</v>
      </c>
      <c r="M16" s="64"/>
      <c r="N16" s="409">
        <v>0.58333333333333337</v>
      </c>
      <c r="O16" s="407">
        <v>1</v>
      </c>
      <c r="P16" s="407">
        <v>12</v>
      </c>
      <c r="Q16" s="185" t="s">
        <v>162</v>
      </c>
      <c r="R16" s="401" t="s">
        <v>130</v>
      </c>
      <c r="T16" s="297" t="s">
        <v>243</v>
      </c>
      <c r="U16" s="411">
        <v>0.51388888888888895</v>
      </c>
      <c r="V16" s="410">
        <v>10</v>
      </c>
      <c r="W16" s="412">
        <v>2</v>
      </c>
      <c r="X16" s="413" t="s">
        <v>202</v>
      </c>
      <c r="Y16" s="414" t="s">
        <v>180</v>
      </c>
      <c r="Z16" s="63"/>
      <c r="AA16" s="409">
        <v>0.53472222222222221</v>
      </c>
      <c r="AB16" s="407">
        <v>1</v>
      </c>
      <c r="AC16" s="407">
        <v>12</v>
      </c>
      <c r="AD16" s="185" t="s">
        <v>193</v>
      </c>
      <c r="AE16" s="401" t="s">
        <v>146</v>
      </c>
      <c r="AF16" s="64"/>
      <c r="AG16" s="411">
        <v>0.52777777777777779</v>
      </c>
      <c r="AH16" s="410">
        <v>10</v>
      </c>
      <c r="AI16" s="412">
        <v>5</v>
      </c>
      <c r="AJ16" s="413" t="s">
        <v>162</v>
      </c>
      <c r="AK16" s="414" t="s">
        <v>130</v>
      </c>
      <c r="AM16" s="297" t="s">
        <v>243</v>
      </c>
      <c r="AN16" s="276"/>
      <c r="AO16" s="297"/>
      <c r="AP16" s="297"/>
      <c r="AQ16" s="297"/>
      <c r="AR16" s="297"/>
      <c r="AS16" s="297"/>
    </row>
    <row r="17" spans="2:45" ht="12" customHeight="1">
      <c r="B17" s="409">
        <v>0.52083333333333337</v>
      </c>
      <c r="C17" s="407">
        <v>1</v>
      </c>
      <c r="D17" s="408">
        <v>3</v>
      </c>
      <c r="E17" s="185" t="s">
        <v>152</v>
      </c>
      <c r="F17" s="401" t="s">
        <v>110</v>
      </c>
      <c r="G17" s="63"/>
      <c r="H17" s="409">
        <v>0.5625</v>
      </c>
      <c r="I17" s="407">
        <v>1</v>
      </c>
      <c r="J17" s="407">
        <v>9</v>
      </c>
      <c r="K17" s="185" t="s">
        <v>191</v>
      </c>
      <c r="L17" s="401" t="s">
        <v>146</v>
      </c>
      <c r="M17" s="64"/>
      <c r="N17" s="409">
        <v>0.59027777777777779</v>
      </c>
      <c r="O17" s="407">
        <v>1</v>
      </c>
      <c r="P17" s="407">
        <v>13</v>
      </c>
      <c r="Q17" s="185" t="s">
        <v>155</v>
      </c>
      <c r="R17" s="401" t="s">
        <v>147</v>
      </c>
      <c r="T17" s="297" t="s">
        <v>236</v>
      </c>
      <c r="U17" s="411">
        <v>0.51388888888888895</v>
      </c>
      <c r="V17" s="410">
        <v>10</v>
      </c>
      <c r="W17" s="412">
        <v>3</v>
      </c>
      <c r="X17" s="413" t="s">
        <v>165</v>
      </c>
      <c r="Y17" s="414" t="s">
        <v>142</v>
      </c>
      <c r="Z17" s="63"/>
      <c r="AA17" s="409">
        <v>0.54166666666666663</v>
      </c>
      <c r="AB17" s="407">
        <v>1</v>
      </c>
      <c r="AC17" s="407">
        <v>13</v>
      </c>
      <c r="AD17" s="185" t="s">
        <v>191</v>
      </c>
      <c r="AE17" s="401" t="s">
        <v>146</v>
      </c>
      <c r="AF17" s="64"/>
      <c r="AG17" s="409">
        <v>0.54861111111111105</v>
      </c>
      <c r="AH17" s="407">
        <v>1</v>
      </c>
      <c r="AI17" s="407">
        <v>14</v>
      </c>
      <c r="AJ17" s="185" t="s">
        <v>156</v>
      </c>
      <c r="AK17" s="401" t="s">
        <v>147</v>
      </c>
      <c r="AM17" s="297" t="s">
        <v>236</v>
      </c>
      <c r="AN17" s="442"/>
      <c r="AO17" s="442"/>
      <c r="AP17" s="442"/>
      <c r="AQ17" s="442"/>
      <c r="AR17" s="442"/>
      <c r="AS17" s="442"/>
    </row>
    <row r="18" spans="2:45" ht="12" customHeight="1">
      <c r="B18" s="409">
        <v>0.52083333333333337</v>
      </c>
      <c r="C18" s="407">
        <v>1</v>
      </c>
      <c r="D18" s="408">
        <v>3</v>
      </c>
      <c r="E18" s="185" t="s">
        <v>88</v>
      </c>
      <c r="F18" s="401" t="s">
        <v>33</v>
      </c>
      <c r="G18" s="63"/>
      <c r="H18" s="409">
        <v>0.56944444444444442</v>
      </c>
      <c r="I18" s="407">
        <v>1</v>
      </c>
      <c r="J18" s="407">
        <v>10</v>
      </c>
      <c r="K18" s="185" t="s">
        <v>188</v>
      </c>
      <c r="L18" s="401" t="s">
        <v>146</v>
      </c>
      <c r="M18" s="64"/>
      <c r="N18" s="409">
        <v>0.56944444444444442</v>
      </c>
      <c r="O18" s="407">
        <v>1</v>
      </c>
      <c r="P18" s="407">
        <v>10</v>
      </c>
      <c r="Q18" s="185" t="s">
        <v>77</v>
      </c>
      <c r="R18" s="401" t="s">
        <v>42</v>
      </c>
      <c r="T18" s="297" t="s">
        <v>94</v>
      </c>
      <c r="U18" s="409">
        <v>0.51388888888888895</v>
      </c>
      <c r="V18" s="407">
        <v>1</v>
      </c>
      <c r="W18" s="408">
        <v>7</v>
      </c>
      <c r="X18" s="185" t="s">
        <v>195</v>
      </c>
      <c r="Y18" s="401" t="s">
        <v>148</v>
      </c>
      <c r="Z18" s="63"/>
      <c r="AA18" s="409">
        <v>0.54861111111111105</v>
      </c>
      <c r="AB18" s="407">
        <v>1</v>
      </c>
      <c r="AC18" s="407">
        <v>14</v>
      </c>
      <c r="AD18" s="185" t="s">
        <v>188</v>
      </c>
      <c r="AE18" s="401" t="s">
        <v>146</v>
      </c>
      <c r="AF18" s="64"/>
      <c r="AG18" s="411">
        <v>0.52777777777777779</v>
      </c>
      <c r="AH18" s="410">
        <v>10</v>
      </c>
      <c r="AI18" s="412">
        <v>4</v>
      </c>
      <c r="AJ18" s="413" t="s">
        <v>77</v>
      </c>
      <c r="AK18" s="414" t="s">
        <v>42</v>
      </c>
      <c r="AM18" s="297" t="s">
        <v>94</v>
      </c>
      <c r="AN18" s="400"/>
      <c r="AO18" s="400"/>
      <c r="AP18" s="400"/>
      <c r="AQ18" s="400"/>
      <c r="AR18" s="400"/>
      <c r="AS18" s="400"/>
    </row>
    <row r="19" spans="2:45" ht="12" customHeight="1">
      <c r="B19" s="409">
        <v>0.52777777777777779</v>
      </c>
      <c r="C19" s="407">
        <v>1</v>
      </c>
      <c r="D19" s="408">
        <v>4</v>
      </c>
      <c r="E19" s="185" t="s">
        <v>202</v>
      </c>
      <c r="F19" s="401" t="s">
        <v>180</v>
      </c>
      <c r="G19" s="63"/>
      <c r="H19" s="409">
        <v>0.57638888888888895</v>
      </c>
      <c r="I19" s="407">
        <v>1</v>
      </c>
      <c r="J19" s="407">
        <v>11</v>
      </c>
      <c r="K19" s="185" t="s">
        <v>189</v>
      </c>
      <c r="L19" s="401" t="s">
        <v>146</v>
      </c>
      <c r="M19" s="64"/>
      <c r="N19" s="409">
        <v>0.54166666666666663</v>
      </c>
      <c r="O19" s="407">
        <v>1</v>
      </c>
      <c r="P19" s="408">
        <v>6</v>
      </c>
      <c r="Q19" s="185" t="s">
        <v>149</v>
      </c>
      <c r="R19" s="401" t="s">
        <v>110</v>
      </c>
      <c r="T19" s="217" t="s">
        <v>214</v>
      </c>
      <c r="U19" s="409">
        <v>0.51388888888888895</v>
      </c>
      <c r="V19" s="407">
        <v>1</v>
      </c>
      <c r="W19" s="408">
        <v>7</v>
      </c>
      <c r="X19" s="185" t="s">
        <v>152</v>
      </c>
      <c r="Y19" s="401" t="s">
        <v>110</v>
      </c>
      <c r="Z19" s="63"/>
      <c r="AA19" s="409">
        <v>0.55555555555555558</v>
      </c>
      <c r="AB19" s="407">
        <v>1</v>
      </c>
      <c r="AC19" s="407">
        <v>15</v>
      </c>
      <c r="AD19" s="185" t="s">
        <v>189</v>
      </c>
      <c r="AE19" s="401" t="s">
        <v>146</v>
      </c>
      <c r="AF19" s="64"/>
      <c r="AG19" s="409">
        <v>0.50694444444444442</v>
      </c>
      <c r="AH19" s="407">
        <v>1</v>
      </c>
      <c r="AI19" s="408">
        <v>6</v>
      </c>
      <c r="AJ19" s="185" t="s">
        <v>151</v>
      </c>
      <c r="AK19" s="401" t="s">
        <v>110</v>
      </c>
      <c r="AM19" s="217" t="s">
        <v>214</v>
      </c>
      <c r="AN19" s="264"/>
      <c r="AQ19" s="276"/>
      <c r="AR19" s="276"/>
      <c r="AS19" s="276"/>
    </row>
    <row r="20" spans="2:45" ht="12" customHeight="1">
      <c r="B20" s="409">
        <v>0.52777777777777779</v>
      </c>
      <c r="C20" s="407">
        <v>1</v>
      </c>
      <c r="D20" s="408">
        <v>4</v>
      </c>
      <c r="E20" s="185" t="s">
        <v>198</v>
      </c>
      <c r="F20" s="401" t="s">
        <v>148</v>
      </c>
      <c r="G20" s="63"/>
      <c r="H20" s="409">
        <v>0.58333333333333337</v>
      </c>
      <c r="I20" s="407">
        <v>1</v>
      </c>
      <c r="J20" s="407">
        <v>12</v>
      </c>
      <c r="K20" s="185" t="s">
        <v>192</v>
      </c>
      <c r="L20" s="401" t="s">
        <v>146</v>
      </c>
      <c r="M20" s="64"/>
      <c r="N20" s="409">
        <v>0.57638888888888895</v>
      </c>
      <c r="O20" s="407">
        <v>1</v>
      </c>
      <c r="P20" s="407">
        <v>11</v>
      </c>
      <c r="Q20" s="185" t="s">
        <v>159</v>
      </c>
      <c r="R20" s="401" t="s">
        <v>147</v>
      </c>
      <c r="T20" s="297" t="s">
        <v>240</v>
      </c>
      <c r="U20" s="409">
        <v>0.51388888888888895</v>
      </c>
      <c r="V20" s="407">
        <v>1</v>
      </c>
      <c r="W20" s="408">
        <v>7</v>
      </c>
      <c r="X20" s="185" t="s">
        <v>88</v>
      </c>
      <c r="Y20" s="401" t="s">
        <v>33</v>
      </c>
      <c r="Z20" s="63"/>
      <c r="AA20" s="409">
        <v>0.55555555555555558</v>
      </c>
      <c r="AB20" s="407">
        <v>1</v>
      </c>
      <c r="AC20" s="407">
        <v>16</v>
      </c>
      <c r="AD20" s="185" t="s">
        <v>192</v>
      </c>
      <c r="AE20" s="401" t="s">
        <v>146</v>
      </c>
      <c r="AF20" s="64"/>
      <c r="AG20" s="409">
        <v>0.55555555555555558</v>
      </c>
      <c r="AH20" s="407">
        <v>1</v>
      </c>
      <c r="AI20" s="407">
        <v>15</v>
      </c>
      <c r="AJ20" s="185" t="s">
        <v>159</v>
      </c>
      <c r="AK20" s="401" t="s">
        <v>147</v>
      </c>
      <c r="AM20" s="297" t="s">
        <v>240</v>
      </c>
      <c r="AN20" s="264"/>
      <c r="AQ20" s="276"/>
      <c r="AR20" s="276"/>
      <c r="AS20" s="276"/>
    </row>
    <row r="21" spans="2:45" ht="12" customHeight="1">
      <c r="B21" s="409">
        <v>0.52777777777777779</v>
      </c>
      <c r="C21" s="407">
        <v>1</v>
      </c>
      <c r="D21" s="408">
        <v>4</v>
      </c>
      <c r="E21" s="185" t="s">
        <v>154</v>
      </c>
      <c r="F21" s="401" t="s">
        <v>110</v>
      </c>
      <c r="G21" s="63"/>
      <c r="H21" s="409">
        <v>0.59027777777777779</v>
      </c>
      <c r="I21" s="407">
        <v>1</v>
      </c>
      <c r="J21" s="407">
        <v>13</v>
      </c>
      <c r="K21" s="185" t="s">
        <v>190</v>
      </c>
      <c r="L21" s="401" t="s">
        <v>146</v>
      </c>
      <c r="M21" s="64"/>
      <c r="N21" s="409">
        <v>0.53472222222222221</v>
      </c>
      <c r="O21" s="407">
        <v>1</v>
      </c>
      <c r="P21" s="408">
        <v>5</v>
      </c>
      <c r="Q21" s="185" t="s">
        <v>153</v>
      </c>
      <c r="R21" s="401" t="s">
        <v>110</v>
      </c>
      <c r="T21" s="217" t="s">
        <v>218</v>
      </c>
      <c r="U21" s="409">
        <v>0.51388888888888895</v>
      </c>
      <c r="V21" s="407">
        <v>1</v>
      </c>
      <c r="W21" s="408">
        <v>8</v>
      </c>
      <c r="X21" s="185" t="s">
        <v>198</v>
      </c>
      <c r="Y21" s="401" t="s">
        <v>148</v>
      </c>
      <c r="Z21" s="63"/>
      <c r="AA21" s="409">
        <v>0.5625</v>
      </c>
      <c r="AB21" s="407">
        <v>1</v>
      </c>
      <c r="AC21" s="407">
        <v>17</v>
      </c>
      <c r="AD21" s="185" t="s">
        <v>190</v>
      </c>
      <c r="AE21" s="401" t="s">
        <v>146</v>
      </c>
      <c r="AF21" s="64"/>
      <c r="AG21" s="409">
        <v>0.51388888888888895</v>
      </c>
      <c r="AH21" s="407">
        <v>1</v>
      </c>
      <c r="AI21" s="408">
        <v>7</v>
      </c>
      <c r="AJ21" s="185" t="s">
        <v>152</v>
      </c>
      <c r="AK21" s="401" t="s">
        <v>110</v>
      </c>
      <c r="AM21" s="217" t="s">
        <v>218</v>
      </c>
      <c r="AN21" s="264"/>
      <c r="AQ21" s="276"/>
      <c r="AR21" s="276"/>
      <c r="AS21" s="276"/>
    </row>
    <row r="22" spans="2:45" ht="12" customHeight="1">
      <c r="B22" s="409">
        <v>0.52777777777777779</v>
      </c>
      <c r="C22" s="407">
        <v>1</v>
      </c>
      <c r="D22" s="408">
        <v>4</v>
      </c>
      <c r="E22" s="185" t="s">
        <v>91</v>
      </c>
      <c r="F22" s="401" t="s">
        <v>33</v>
      </c>
      <c r="G22" s="63"/>
      <c r="H22" s="409">
        <v>0.50694444444444442</v>
      </c>
      <c r="I22" s="407">
        <v>1</v>
      </c>
      <c r="J22" s="408">
        <v>1</v>
      </c>
      <c r="K22" s="185" t="s">
        <v>76</v>
      </c>
      <c r="L22" s="401" t="s">
        <v>35</v>
      </c>
      <c r="M22" s="64"/>
      <c r="N22" s="409">
        <v>0.54861111111111105</v>
      </c>
      <c r="O22" s="407">
        <v>1</v>
      </c>
      <c r="P22" s="408">
        <v>7</v>
      </c>
      <c r="Q22" s="185" t="s">
        <v>150</v>
      </c>
      <c r="R22" s="401" t="s">
        <v>110</v>
      </c>
      <c r="T22" s="217" t="s">
        <v>215</v>
      </c>
      <c r="U22" s="411">
        <v>0.52083333333333337</v>
      </c>
      <c r="V22" s="410">
        <v>10</v>
      </c>
      <c r="W22" s="412">
        <v>3</v>
      </c>
      <c r="X22" s="413" t="s">
        <v>85</v>
      </c>
      <c r="Y22" s="414" t="s">
        <v>39</v>
      </c>
      <c r="Z22" s="63"/>
      <c r="AA22" s="411">
        <v>0.50694444444444442</v>
      </c>
      <c r="AB22" s="410">
        <v>10</v>
      </c>
      <c r="AC22" s="412">
        <v>1</v>
      </c>
      <c r="AD22" s="413" t="s">
        <v>76</v>
      </c>
      <c r="AE22" s="414" t="s">
        <v>35</v>
      </c>
      <c r="AF22" s="64"/>
      <c r="AG22" s="409">
        <v>0.52083333333333337</v>
      </c>
      <c r="AH22" s="407">
        <v>1</v>
      </c>
      <c r="AI22" s="408">
        <v>8</v>
      </c>
      <c r="AJ22" s="185" t="s">
        <v>154</v>
      </c>
      <c r="AK22" s="401" t="s">
        <v>110</v>
      </c>
      <c r="AM22" s="217" t="s">
        <v>215</v>
      </c>
      <c r="AN22" s="264"/>
      <c r="AQ22" s="276"/>
      <c r="AR22" s="276"/>
      <c r="AS22" s="276"/>
    </row>
    <row r="23" spans="2:45" ht="12" customHeight="1">
      <c r="B23" s="409">
        <v>0.53472222222222221</v>
      </c>
      <c r="C23" s="407">
        <v>1</v>
      </c>
      <c r="D23" s="408">
        <v>5</v>
      </c>
      <c r="E23" s="185" t="s">
        <v>165</v>
      </c>
      <c r="F23" s="401" t="s">
        <v>142</v>
      </c>
      <c r="G23" s="63"/>
      <c r="H23" s="409">
        <v>0.50694444444444442</v>
      </c>
      <c r="I23" s="407">
        <v>1</v>
      </c>
      <c r="J23" s="408">
        <v>1</v>
      </c>
      <c r="K23" s="185" t="s">
        <v>199</v>
      </c>
      <c r="L23" s="401" t="s">
        <v>181</v>
      </c>
      <c r="M23" s="64"/>
      <c r="N23" s="409">
        <v>0.51388888888888895</v>
      </c>
      <c r="O23" s="407">
        <v>1</v>
      </c>
      <c r="P23" s="408">
        <v>2</v>
      </c>
      <c r="Q23" s="185" t="s">
        <v>196</v>
      </c>
      <c r="R23" s="401" t="s">
        <v>148</v>
      </c>
      <c r="T23" s="217" t="s">
        <v>295</v>
      </c>
      <c r="U23" s="411">
        <v>0.52083333333333337</v>
      </c>
      <c r="V23" s="410">
        <v>10</v>
      </c>
      <c r="W23" s="412">
        <v>3</v>
      </c>
      <c r="X23" s="413" t="s">
        <v>161</v>
      </c>
      <c r="Y23" s="414" t="s">
        <v>135</v>
      </c>
      <c r="Z23" s="63"/>
      <c r="AA23" s="411">
        <v>0.50694444444444442</v>
      </c>
      <c r="AB23" s="410">
        <v>10</v>
      </c>
      <c r="AC23" s="412">
        <v>1</v>
      </c>
      <c r="AD23" s="413" t="s">
        <v>199</v>
      </c>
      <c r="AE23" s="414" t="s">
        <v>181</v>
      </c>
      <c r="AF23" s="64"/>
      <c r="AG23" s="409">
        <v>0.51388888888888895</v>
      </c>
      <c r="AH23" s="407">
        <v>1</v>
      </c>
      <c r="AI23" s="408">
        <v>7</v>
      </c>
      <c r="AJ23" s="185" t="s">
        <v>195</v>
      </c>
      <c r="AK23" s="401" t="s">
        <v>148</v>
      </c>
      <c r="AM23" s="217" t="s">
        <v>295</v>
      </c>
      <c r="AN23" s="264"/>
      <c r="AQ23" s="276"/>
      <c r="AR23" s="276"/>
      <c r="AS23" s="276"/>
    </row>
    <row r="24" spans="2:45" ht="12" customHeight="1">
      <c r="B24" s="409">
        <v>0.53472222222222221</v>
      </c>
      <c r="C24" s="407">
        <v>1</v>
      </c>
      <c r="D24" s="408">
        <v>5</v>
      </c>
      <c r="E24" s="185" t="s">
        <v>197</v>
      </c>
      <c r="F24" s="401" t="s">
        <v>148</v>
      </c>
      <c r="G24" s="63"/>
      <c r="H24" s="409">
        <v>0.55555555555555558</v>
      </c>
      <c r="I24" s="407">
        <v>1</v>
      </c>
      <c r="J24" s="408">
        <v>8</v>
      </c>
      <c r="K24" s="185" t="s">
        <v>80</v>
      </c>
      <c r="L24" s="401" t="s">
        <v>47</v>
      </c>
      <c r="M24" s="64"/>
      <c r="N24" s="409">
        <v>0.54861111111111105</v>
      </c>
      <c r="O24" s="407">
        <v>1</v>
      </c>
      <c r="P24" s="408">
        <v>7</v>
      </c>
      <c r="Q24" s="185" t="s">
        <v>194</v>
      </c>
      <c r="R24" s="401" t="s">
        <v>148</v>
      </c>
      <c r="T24" s="217" t="s">
        <v>301</v>
      </c>
      <c r="U24" s="411">
        <v>0.52083333333333337</v>
      </c>
      <c r="V24" s="410">
        <v>10</v>
      </c>
      <c r="W24" s="412">
        <v>4</v>
      </c>
      <c r="X24" s="413" t="s">
        <v>163</v>
      </c>
      <c r="Y24" s="414" t="s">
        <v>139</v>
      </c>
      <c r="Z24" s="63"/>
      <c r="AA24" s="409">
        <v>0.54166666666666663</v>
      </c>
      <c r="AB24" s="407">
        <v>1</v>
      </c>
      <c r="AC24" s="407">
        <v>12</v>
      </c>
      <c r="AD24" s="185" t="s">
        <v>80</v>
      </c>
      <c r="AE24" s="401" t="s">
        <v>47</v>
      </c>
      <c r="AF24" s="64"/>
      <c r="AG24" s="409">
        <v>0.51388888888888895</v>
      </c>
      <c r="AH24" s="407">
        <v>1</v>
      </c>
      <c r="AI24" s="408">
        <v>8</v>
      </c>
      <c r="AJ24" s="185" t="s">
        <v>198</v>
      </c>
      <c r="AK24" s="401" t="s">
        <v>148</v>
      </c>
      <c r="AM24" s="217" t="s">
        <v>301</v>
      </c>
      <c r="AN24" s="264"/>
      <c r="AQ24" s="276"/>
      <c r="AR24" s="276"/>
      <c r="AS24" s="276"/>
    </row>
    <row r="25" spans="2:45" ht="12" customHeight="1">
      <c r="B25" s="409">
        <v>0.53472222222222221</v>
      </c>
      <c r="C25" s="407">
        <v>1</v>
      </c>
      <c r="D25" s="408">
        <v>5</v>
      </c>
      <c r="E25" s="185" t="s">
        <v>153</v>
      </c>
      <c r="F25" s="401" t="s">
        <v>110</v>
      </c>
      <c r="G25" s="63"/>
      <c r="H25" s="409">
        <v>0.5625</v>
      </c>
      <c r="I25" s="407">
        <v>1</v>
      </c>
      <c r="J25" s="407">
        <v>9</v>
      </c>
      <c r="K25" s="185" t="s">
        <v>81</v>
      </c>
      <c r="L25" s="401" t="s">
        <v>47</v>
      </c>
      <c r="M25" s="64"/>
      <c r="N25" s="409">
        <v>0.51388888888888895</v>
      </c>
      <c r="O25" s="407">
        <v>1</v>
      </c>
      <c r="P25" s="408">
        <v>2</v>
      </c>
      <c r="Q25" s="185" t="s">
        <v>201</v>
      </c>
      <c r="R25" s="401" t="s">
        <v>180</v>
      </c>
      <c r="T25" s="217" t="s">
        <v>233</v>
      </c>
      <c r="U25" s="411">
        <v>0.52083333333333337</v>
      </c>
      <c r="V25" s="410">
        <v>10</v>
      </c>
      <c r="W25" s="412">
        <v>4</v>
      </c>
      <c r="X25" s="413" t="s">
        <v>200</v>
      </c>
      <c r="Y25" s="414" t="s">
        <v>182</v>
      </c>
      <c r="Z25" s="63"/>
      <c r="AA25" s="409">
        <v>0.54861111111111105</v>
      </c>
      <c r="AB25" s="407">
        <v>1</v>
      </c>
      <c r="AC25" s="407">
        <v>13</v>
      </c>
      <c r="AD25" s="185" t="s">
        <v>81</v>
      </c>
      <c r="AE25" s="401" t="s">
        <v>47</v>
      </c>
      <c r="AF25" s="64"/>
      <c r="AG25" s="411">
        <v>0.51388888888888895</v>
      </c>
      <c r="AH25" s="410">
        <v>10</v>
      </c>
      <c r="AI25" s="412">
        <v>2</v>
      </c>
      <c r="AJ25" s="413" t="s">
        <v>201</v>
      </c>
      <c r="AK25" s="414" t="s">
        <v>180</v>
      </c>
      <c r="AM25" s="217" t="s">
        <v>233</v>
      </c>
      <c r="AN25" s="264"/>
      <c r="AQ25" s="276"/>
      <c r="AR25" s="276"/>
      <c r="AS25" s="276"/>
    </row>
    <row r="26" spans="2:45" ht="12" customHeight="1">
      <c r="B26" s="409">
        <v>0.53472222222222221</v>
      </c>
      <c r="C26" s="407">
        <v>1</v>
      </c>
      <c r="D26" s="408">
        <v>5</v>
      </c>
      <c r="E26" s="185" t="s">
        <v>90</v>
      </c>
      <c r="F26" s="401" t="s">
        <v>33</v>
      </c>
      <c r="G26" s="63"/>
      <c r="H26" s="409">
        <v>0.56944444444444442</v>
      </c>
      <c r="I26" s="407">
        <v>1</v>
      </c>
      <c r="J26" s="407">
        <v>10</v>
      </c>
      <c r="K26" s="185" t="s">
        <v>82</v>
      </c>
      <c r="L26" s="401" t="s">
        <v>47</v>
      </c>
      <c r="M26" s="64"/>
      <c r="N26" s="409">
        <v>0.58333333333333337</v>
      </c>
      <c r="O26" s="407">
        <v>1</v>
      </c>
      <c r="P26" s="407">
        <v>12</v>
      </c>
      <c r="Q26" s="185" t="s">
        <v>192</v>
      </c>
      <c r="R26" s="401" t="s">
        <v>146</v>
      </c>
      <c r="T26" s="297" t="s">
        <v>305</v>
      </c>
      <c r="U26" s="409">
        <v>0.52083333333333337</v>
      </c>
      <c r="V26" s="407">
        <v>1</v>
      </c>
      <c r="W26" s="408">
        <v>8</v>
      </c>
      <c r="X26" s="185" t="s">
        <v>154</v>
      </c>
      <c r="Y26" s="401" t="s">
        <v>110</v>
      </c>
      <c r="Z26" s="63"/>
      <c r="AA26" s="409">
        <v>0.54861111111111105</v>
      </c>
      <c r="AB26" s="407">
        <v>1</v>
      </c>
      <c r="AC26" s="407">
        <v>14</v>
      </c>
      <c r="AD26" s="185" t="s">
        <v>82</v>
      </c>
      <c r="AE26" s="401" t="s">
        <v>47</v>
      </c>
      <c r="AF26" s="64"/>
      <c r="AG26" s="409">
        <v>0.53472222222222221</v>
      </c>
      <c r="AH26" s="407">
        <v>1</v>
      </c>
      <c r="AI26" s="407">
        <v>12</v>
      </c>
      <c r="AJ26" s="185" t="s">
        <v>193</v>
      </c>
      <c r="AK26" s="401" t="s">
        <v>146</v>
      </c>
      <c r="AM26" s="297" t="s">
        <v>305</v>
      </c>
      <c r="AN26" s="264"/>
      <c r="AQ26" s="276"/>
      <c r="AR26" s="276"/>
      <c r="AS26" s="276"/>
    </row>
    <row r="27" spans="2:45" ht="12" customHeight="1">
      <c r="B27" s="409">
        <v>0.54166666666666663</v>
      </c>
      <c r="C27" s="407">
        <v>1</v>
      </c>
      <c r="D27" s="408">
        <v>6</v>
      </c>
      <c r="E27" s="185" t="s">
        <v>85</v>
      </c>
      <c r="F27" s="401" t="s">
        <v>39</v>
      </c>
      <c r="G27" s="63"/>
      <c r="H27" s="409">
        <v>0.57638888888888895</v>
      </c>
      <c r="I27" s="407">
        <v>1</v>
      </c>
      <c r="J27" s="407">
        <v>11</v>
      </c>
      <c r="K27" s="185" t="s">
        <v>83</v>
      </c>
      <c r="L27" s="401" t="s">
        <v>47</v>
      </c>
      <c r="M27" s="64"/>
      <c r="N27" s="409">
        <v>0.52777777777777779</v>
      </c>
      <c r="O27" s="407">
        <v>1</v>
      </c>
      <c r="P27" s="408">
        <v>4</v>
      </c>
      <c r="Q27" s="185" t="s">
        <v>91</v>
      </c>
      <c r="R27" s="401" t="s">
        <v>33</v>
      </c>
      <c r="T27" s="217" t="s">
        <v>104</v>
      </c>
      <c r="U27" s="409">
        <v>0.52083333333333337</v>
      </c>
      <c r="V27" s="407">
        <v>1</v>
      </c>
      <c r="W27" s="408">
        <v>8</v>
      </c>
      <c r="X27" s="185" t="s">
        <v>91</v>
      </c>
      <c r="Y27" s="401" t="s">
        <v>33</v>
      </c>
      <c r="Z27" s="63"/>
      <c r="AA27" s="409">
        <v>0.55555555555555558</v>
      </c>
      <c r="AB27" s="407">
        <v>1</v>
      </c>
      <c r="AC27" s="407">
        <v>15</v>
      </c>
      <c r="AD27" s="185" t="s">
        <v>83</v>
      </c>
      <c r="AE27" s="401" t="s">
        <v>47</v>
      </c>
      <c r="AF27" s="64"/>
      <c r="AG27" s="409">
        <v>0.51388888888888895</v>
      </c>
      <c r="AH27" s="407">
        <v>1</v>
      </c>
      <c r="AI27" s="408">
        <v>7</v>
      </c>
      <c r="AJ27" s="185" t="s">
        <v>88</v>
      </c>
      <c r="AK27" s="401" t="s">
        <v>33</v>
      </c>
      <c r="AM27" s="217" t="s">
        <v>104</v>
      </c>
      <c r="AN27" s="264"/>
      <c r="AQ27" s="276"/>
      <c r="AR27" s="276"/>
      <c r="AS27" s="276"/>
    </row>
    <row r="28" spans="2:45" ht="12" customHeight="1">
      <c r="B28" s="409">
        <v>0.54166666666666663</v>
      </c>
      <c r="C28" s="407">
        <v>1</v>
      </c>
      <c r="D28" s="408">
        <v>6</v>
      </c>
      <c r="E28" s="185" t="s">
        <v>173</v>
      </c>
      <c r="F28" s="401" t="s">
        <v>148</v>
      </c>
      <c r="G28" s="63"/>
      <c r="H28" s="409">
        <v>0.58333333333333337</v>
      </c>
      <c r="I28" s="407">
        <v>1</v>
      </c>
      <c r="J28" s="407">
        <v>12</v>
      </c>
      <c r="K28" s="185" t="s">
        <v>79</v>
      </c>
      <c r="L28" s="401" t="s">
        <v>47</v>
      </c>
      <c r="M28" s="64"/>
      <c r="N28" s="409">
        <v>0.57638888888888895</v>
      </c>
      <c r="O28" s="407">
        <v>1</v>
      </c>
      <c r="P28" s="407">
        <v>11</v>
      </c>
      <c r="Q28" s="185" t="s">
        <v>189</v>
      </c>
      <c r="R28" s="401" t="s">
        <v>146</v>
      </c>
      <c r="T28" s="297" t="s">
        <v>221</v>
      </c>
      <c r="U28" s="409">
        <v>0.52083333333333337</v>
      </c>
      <c r="V28" s="407">
        <v>1</v>
      </c>
      <c r="W28" s="408">
        <v>9</v>
      </c>
      <c r="X28" s="185" t="s">
        <v>197</v>
      </c>
      <c r="Y28" s="401" t="s">
        <v>148</v>
      </c>
      <c r="Z28" s="63"/>
      <c r="AA28" s="409">
        <v>0.5625</v>
      </c>
      <c r="AB28" s="407">
        <v>1</v>
      </c>
      <c r="AC28" s="407">
        <v>16</v>
      </c>
      <c r="AD28" s="185" t="s">
        <v>79</v>
      </c>
      <c r="AE28" s="401" t="s">
        <v>47</v>
      </c>
      <c r="AF28" s="64"/>
      <c r="AG28" s="409">
        <v>0.54166666666666663</v>
      </c>
      <c r="AH28" s="407">
        <v>1</v>
      </c>
      <c r="AI28" s="407">
        <v>13</v>
      </c>
      <c r="AJ28" s="185" t="s">
        <v>191</v>
      </c>
      <c r="AK28" s="401" t="s">
        <v>146</v>
      </c>
      <c r="AM28" s="297" t="s">
        <v>221</v>
      </c>
      <c r="AN28" s="264"/>
      <c r="AQ28" s="276"/>
      <c r="AR28" s="276"/>
      <c r="AS28" s="276"/>
    </row>
    <row r="29" spans="2:45" ht="12" customHeight="1">
      <c r="B29" s="409">
        <v>0.54166666666666663</v>
      </c>
      <c r="C29" s="407">
        <v>1</v>
      </c>
      <c r="D29" s="408">
        <v>6</v>
      </c>
      <c r="E29" s="185" t="s">
        <v>149</v>
      </c>
      <c r="F29" s="401" t="s">
        <v>110</v>
      </c>
      <c r="G29" s="63"/>
      <c r="H29" s="409">
        <v>0.59027777777777779</v>
      </c>
      <c r="I29" s="407">
        <v>1</v>
      </c>
      <c r="J29" s="407">
        <v>13</v>
      </c>
      <c r="K29" s="185" t="s">
        <v>78</v>
      </c>
      <c r="L29" s="401" t="s">
        <v>47</v>
      </c>
      <c r="M29" s="64"/>
      <c r="N29" s="409">
        <v>0.58333333333333337</v>
      </c>
      <c r="O29" s="407">
        <v>1</v>
      </c>
      <c r="P29" s="407">
        <v>12</v>
      </c>
      <c r="Q29" s="185" t="s">
        <v>158</v>
      </c>
      <c r="R29" s="401" t="s">
        <v>147</v>
      </c>
      <c r="T29" s="297" t="s">
        <v>239</v>
      </c>
      <c r="U29" s="409">
        <v>0.52083333333333337</v>
      </c>
      <c r="V29" s="407">
        <v>1</v>
      </c>
      <c r="W29" s="408">
        <v>9</v>
      </c>
      <c r="X29" s="185" t="s">
        <v>153</v>
      </c>
      <c r="Y29" s="401" t="s">
        <v>110</v>
      </c>
      <c r="Z29" s="63"/>
      <c r="AA29" s="409">
        <v>0.56944444444444442</v>
      </c>
      <c r="AB29" s="407">
        <v>1</v>
      </c>
      <c r="AC29" s="407">
        <v>17</v>
      </c>
      <c r="AD29" s="185" t="s">
        <v>78</v>
      </c>
      <c r="AE29" s="401" t="s">
        <v>47</v>
      </c>
      <c r="AF29" s="64"/>
      <c r="AG29" s="409">
        <v>0.5625</v>
      </c>
      <c r="AH29" s="407">
        <v>1</v>
      </c>
      <c r="AI29" s="407">
        <v>16</v>
      </c>
      <c r="AJ29" s="185" t="s">
        <v>158</v>
      </c>
      <c r="AK29" s="401" t="s">
        <v>147</v>
      </c>
      <c r="AM29" s="297" t="s">
        <v>239</v>
      </c>
      <c r="AN29" s="264"/>
      <c r="AQ29" s="276"/>
      <c r="AR29" s="276"/>
      <c r="AS29" s="276"/>
    </row>
    <row r="30" spans="2:45" ht="12" customHeight="1">
      <c r="B30" s="409">
        <v>0.54166666666666663</v>
      </c>
      <c r="C30" s="407">
        <v>1</v>
      </c>
      <c r="D30" s="408">
        <v>6</v>
      </c>
      <c r="E30" s="185" t="s">
        <v>92</v>
      </c>
      <c r="F30" s="401" t="s">
        <v>33</v>
      </c>
      <c r="G30" s="63"/>
      <c r="H30" s="409">
        <v>0.5625</v>
      </c>
      <c r="I30" s="407">
        <v>1</v>
      </c>
      <c r="J30" s="407">
        <v>9</v>
      </c>
      <c r="K30" s="185" t="s">
        <v>200</v>
      </c>
      <c r="L30" s="401" t="s">
        <v>182</v>
      </c>
      <c r="M30" s="64"/>
      <c r="N30" s="409">
        <v>0.56944444444444442</v>
      </c>
      <c r="O30" s="407">
        <v>1</v>
      </c>
      <c r="P30" s="407">
        <v>10</v>
      </c>
      <c r="Q30" s="185" t="s">
        <v>82</v>
      </c>
      <c r="R30" s="401" t="s">
        <v>47</v>
      </c>
      <c r="T30" s="297" t="s">
        <v>103</v>
      </c>
      <c r="U30" s="411">
        <v>0.52777777777777779</v>
      </c>
      <c r="V30" s="410">
        <v>10</v>
      </c>
      <c r="W30" s="412">
        <v>4</v>
      </c>
      <c r="X30" s="413" t="s">
        <v>77</v>
      </c>
      <c r="Y30" s="414" t="s">
        <v>42</v>
      </c>
      <c r="Z30" s="63"/>
      <c r="AA30" s="411">
        <v>0.52083333333333337</v>
      </c>
      <c r="AB30" s="410">
        <v>10</v>
      </c>
      <c r="AC30" s="412">
        <v>4</v>
      </c>
      <c r="AD30" s="413" t="s">
        <v>200</v>
      </c>
      <c r="AE30" s="414" t="s">
        <v>182</v>
      </c>
      <c r="AF30" s="64"/>
      <c r="AG30" s="409">
        <v>0.54861111111111105</v>
      </c>
      <c r="AH30" s="407">
        <v>1</v>
      </c>
      <c r="AI30" s="407">
        <v>13</v>
      </c>
      <c r="AJ30" s="185" t="s">
        <v>81</v>
      </c>
      <c r="AK30" s="401" t="s">
        <v>47</v>
      </c>
      <c r="AM30" s="297" t="s">
        <v>103</v>
      </c>
      <c r="AN30" s="264"/>
      <c r="AQ30" s="276"/>
      <c r="AR30" s="276"/>
      <c r="AS30" s="276"/>
    </row>
    <row r="31" spans="2:45">
      <c r="B31" s="409">
        <v>0.54861111111111105</v>
      </c>
      <c r="C31" s="407">
        <v>1</v>
      </c>
      <c r="D31" s="408">
        <v>7</v>
      </c>
      <c r="E31" s="185" t="s">
        <v>161</v>
      </c>
      <c r="F31" s="401" t="s">
        <v>135</v>
      </c>
      <c r="G31" s="63"/>
      <c r="H31" s="409">
        <v>0.55555555555555558</v>
      </c>
      <c r="I31" s="407">
        <v>1</v>
      </c>
      <c r="J31" s="408">
        <v>8</v>
      </c>
      <c r="K31" s="185" t="s">
        <v>163</v>
      </c>
      <c r="L31" s="401" t="s">
        <v>139</v>
      </c>
      <c r="M31" s="64"/>
      <c r="N31" s="409">
        <v>0.52777777777777779</v>
      </c>
      <c r="O31" s="407">
        <v>1</v>
      </c>
      <c r="P31" s="408">
        <v>4</v>
      </c>
      <c r="Q31" s="185" t="s">
        <v>154</v>
      </c>
      <c r="R31" s="401" t="s">
        <v>110</v>
      </c>
      <c r="T31" s="217" t="s">
        <v>299</v>
      </c>
      <c r="U31" s="411">
        <v>0.52777777777777779</v>
      </c>
      <c r="V31" s="410">
        <v>10</v>
      </c>
      <c r="W31" s="412">
        <v>5</v>
      </c>
      <c r="X31" s="413" t="s">
        <v>164</v>
      </c>
      <c r="Y31" s="414" t="s">
        <v>142</v>
      </c>
      <c r="Z31" s="63"/>
      <c r="AA31" s="411">
        <v>0.52083333333333337</v>
      </c>
      <c r="AB31" s="410">
        <v>10</v>
      </c>
      <c r="AC31" s="412">
        <v>4</v>
      </c>
      <c r="AD31" s="413" t="s">
        <v>163</v>
      </c>
      <c r="AE31" s="414" t="s">
        <v>139</v>
      </c>
      <c r="AF31" s="64"/>
      <c r="AG31" s="409">
        <v>0.52083333333333337</v>
      </c>
      <c r="AH31" s="407">
        <v>1</v>
      </c>
      <c r="AI31" s="408">
        <v>9</v>
      </c>
      <c r="AJ31" s="185" t="s">
        <v>153</v>
      </c>
      <c r="AK31" s="401" t="s">
        <v>110</v>
      </c>
      <c r="AM31" s="217" t="s">
        <v>299</v>
      </c>
      <c r="AN31" s="264"/>
      <c r="AQ31" s="276"/>
      <c r="AR31" s="276"/>
      <c r="AS31" s="276"/>
    </row>
    <row r="32" spans="2:45">
      <c r="B32" s="409">
        <v>0.54861111111111105</v>
      </c>
      <c r="C32" s="407">
        <v>1</v>
      </c>
      <c r="D32" s="408">
        <v>7</v>
      </c>
      <c r="E32" s="185" t="s">
        <v>194</v>
      </c>
      <c r="F32" s="401" t="s">
        <v>148</v>
      </c>
      <c r="H32" s="409">
        <v>0.51388888888888895</v>
      </c>
      <c r="I32" s="407">
        <v>1</v>
      </c>
      <c r="J32" s="408">
        <v>2</v>
      </c>
      <c r="K32" s="185" t="s">
        <v>89</v>
      </c>
      <c r="L32" s="401" t="s">
        <v>33</v>
      </c>
      <c r="N32" s="409">
        <v>0.55555555555555558</v>
      </c>
      <c r="O32" s="407">
        <v>1</v>
      </c>
      <c r="P32" s="408">
        <v>8</v>
      </c>
      <c r="Q32" s="185" t="s">
        <v>160</v>
      </c>
      <c r="R32" s="401" t="s">
        <v>147</v>
      </c>
      <c r="T32" s="297" t="s">
        <v>303</v>
      </c>
      <c r="U32" s="411">
        <v>0.52777777777777779</v>
      </c>
      <c r="V32" s="410">
        <v>10</v>
      </c>
      <c r="W32" s="412">
        <v>5</v>
      </c>
      <c r="X32" s="413" t="s">
        <v>162</v>
      </c>
      <c r="Y32" s="414" t="s">
        <v>130</v>
      </c>
      <c r="Z32"/>
      <c r="AA32" s="409">
        <v>0.50694444444444442</v>
      </c>
      <c r="AB32" s="407">
        <v>1</v>
      </c>
      <c r="AC32" s="408">
        <v>6</v>
      </c>
      <c r="AD32" s="185" t="s">
        <v>89</v>
      </c>
      <c r="AE32" s="401" t="s">
        <v>33</v>
      </c>
      <c r="AG32" s="409">
        <v>0.5625</v>
      </c>
      <c r="AH32" s="407">
        <v>1</v>
      </c>
      <c r="AI32" s="407">
        <v>17</v>
      </c>
      <c r="AJ32" s="185" t="s">
        <v>155</v>
      </c>
      <c r="AK32" s="401" t="s">
        <v>147</v>
      </c>
      <c r="AM32" s="297" t="s">
        <v>303</v>
      </c>
      <c r="AN32" s="264"/>
      <c r="AQ32" s="276"/>
      <c r="AR32" s="276"/>
      <c r="AS32" s="276"/>
    </row>
    <row r="33" spans="2:45">
      <c r="B33" s="409">
        <v>0.54861111111111105</v>
      </c>
      <c r="C33" s="407">
        <v>1</v>
      </c>
      <c r="D33" s="408">
        <v>7</v>
      </c>
      <c r="E33" s="185" t="s">
        <v>150</v>
      </c>
      <c r="F33" s="401" t="s">
        <v>110</v>
      </c>
      <c r="H33" s="409">
        <v>0.52083333333333337</v>
      </c>
      <c r="I33" s="407">
        <v>1</v>
      </c>
      <c r="J33" s="408">
        <v>3</v>
      </c>
      <c r="K33" s="185" t="s">
        <v>88</v>
      </c>
      <c r="L33" s="401" t="s">
        <v>33</v>
      </c>
      <c r="N33" s="409">
        <v>0.54166666666666663</v>
      </c>
      <c r="O33" s="407">
        <v>1</v>
      </c>
      <c r="P33" s="408">
        <v>6</v>
      </c>
      <c r="Q33" s="185" t="s">
        <v>173</v>
      </c>
      <c r="R33" s="401" t="s">
        <v>148</v>
      </c>
      <c r="T33" s="217" t="s">
        <v>245</v>
      </c>
      <c r="U33" s="411">
        <v>0.52777777777777779</v>
      </c>
      <c r="V33" s="410">
        <v>10</v>
      </c>
      <c r="W33" s="412">
        <v>5</v>
      </c>
      <c r="X33" s="413" t="s">
        <v>84</v>
      </c>
      <c r="Y33" s="414" t="s">
        <v>39</v>
      </c>
      <c r="Z33"/>
      <c r="AA33" s="409">
        <v>0.51388888888888895</v>
      </c>
      <c r="AB33" s="407">
        <v>1</v>
      </c>
      <c r="AC33" s="408">
        <v>7</v>
      </c>
      <c r="AD33" s="185" t="s">
        <v>88</v>
      </c>
      <c r="AE33" s="401" t="s">
        <v>33</v>
      </c>
      <c r="AG33" s="409">
        <v>0.52083333333333337</v>
      </c>
      <c r="AH33" s="407">
        <v>1</v>
      </c>
      <c r="AI33" s="408">
        <v>9</v>
      </c>
      <c r="AJ33" s="185" t="s">
        <v>197</v>
      </c>
      <c r="AK33" s="401" t="s">
        <v>148</v>
      </c>
      <c r="AM33" s="217" t="s">
        <v>245</v>
      </c>
      <c r="AN33" s="264"/>
      <c r="AQ33" s="276"/>
      <c r="AR33" s="276"/>
      <c r="AS33" s="276"/>
    </row>
    <row r="34" spans="2:45">
      <c r="B34" s="409">
        <v>0.54861111111111105</v>
      </c>
      <c r="C34" s="407">
        <v>1</v>
      </c>
      <c r="D34" s="408">
        <v>7</v>
      </c>
      <c r="E34" s="185" t="s">
        <v>87</v>
      </c>
      <c r="F34" s="401" t="s">
        <v>33</v>
      </c>
      <c r="H34" s="409">
        <v>0.52777777777777779</v>
      </c>
      <c r="I34" s="407">
        <v>1</v>
      </c>
      <c r="J34" s="408">
        <v>4</v>
      </c>
      <c r="K34" s="185" t="s">
        <v>91</v>
      </c>
      <c r="L34" s="401" t="s">
        <v>33</v>
      </c>
      <c r="N34" s="409">
        <v>0.59027777777777779</v>
      </c>
      <c r="O34" s="407">
        <v>1</v>
      </c>
      <c r="P34" s="407">
        <v>13</v>
      </c>
      <c r="Q34" s="185" t="s">
        <v>84</v>
      </c>
      <c r="R34" s="401" t="s">
        <v>39</v>
      </c>
      <c r="T34" s="297" t="s">
        <v>307</v>
      </c>
      <c r="U34" s="409">
        <v>0.52777777777777779</v>
      </c>
      <c r="V34" s="407">
        <v>1</v>
      </c>
      <c r="W34" s="408">
        <v>9</v>
      </c>
      <c r="X34" s="185" t="s">
        <v>90</v>
      </c>
      <c r="Y34" s="401" t="s">
        <v>33</v>
      </c>
      <c r="Z34"/>
      <c r="AA34" s="409">
        <v>0.52083333333333337</v>
      </c>
      <c r="AB34" s="407">
        <v>1</v>
      </c>
      <c r="AC34" s="408">
        <v>8</v>
      </c>
      <c r="AD34" s="185" t="s">
        <v>91</v>
      </c>
      <c r="AE34" s="401" t="s">
        <v>33</v>
      </c>
      <c r="AG34" s="411">
        <v>0.52083333333333337</v>
      </c>
      <c r="AH34" s="410">
        <v>10</v>
      </c>
      <c r="AI34" s="412">
        <v>3</v>
      </c>
      <c r="AJ34" s="413" t="s">
        <v>85</v>
      </c>
      <c r="AK34" s="414" t="s">
        <v>39</v>
      </c>
      <c r="AM34" s="297" t="s">
        <v>307</v>
      </c>
      <c r="AQ34" s="276"/>
      <c r="AR34" s="276"/>
      <c r="AS34" s="276"/>
    </row>
    <row r="35" spans="2:45">
      <c r="B35" s="409">
        <v>0.55555555555555558</v>
      </c>
      <c r="C35" s="407">
        <v>1</v>
      </c>
      <c r="D35" s="408">
        <v>8</v>
      </c>
      <c r="E35" s="185" t="s">
        <v>163</v>
      </c>
      <c r="F35" s="401" t="s">
        <v>139</v>
      </c>
      <c r="H35" s="409">
        <v>0.53472222222222221</v>
      </c>
      <c r="I35" s="407">
        <v>1</v>
      </c>
      <c r="J35" s="408">
        <v>5</v>
      </c>
      <c r="K35" s="185" t="s">
        <v>90</v>
      </c>
      <c r="L35" s="401" t="s">
        <v>33</v>
      </c>
      <c r="N35" s="409">
        <v>0.51388888888888895</v>
      </c>
      <c r="O35" s="407">
        <v>1</v>
      </c>
      <c r="P35" s="408">
        <v>2</v>
      </c>
      <c r="Q35" s="185" t="s">
        <v>151</v>
      </c>
      <c r="R35" s="401" t="s">
        <v>110</v>
      </c>
      <c r="T35" s="217" t="s">
        <v>216</v>
      </c>
      <c r="U35" s="409">
        <v>0.52777777777777779</v>
      </c>
      <c r="V35" s="407">
        <v>1</v>
      </c>
      <c r="W35" s="408">
        <v>10</v>
      </c>
      <c r="X35" s="185" t="s">
        <v>173</v>
      </c>
      <c r="Y35" s="401" t="s">
        <v>148</v>
      </c>
      <c r="Z35"/>
      <c r="AA35" s="409">
        <v>0.52777777777777779</v>
      </c>
      <c r="AB35" s="407">
        <v>1</v>
      </c>
      <c r="AC35" s="408">
        <v>9</v>
      </c>
      <c r="AD35" s="185" t="s">
        <v>90</v>
      </c>
      <c r="AE35" s="401" t="s">
        <v>33</v>
      </c>
      <c r="AG35" s="409">
        <v>0.52777777777777779</v>
      </c>
      <c r="AH35" s="407">
        <v>1</v>
      </c>
      <c r="AI35" s="408">
        <v>10</v>
      </c>
      <c r="AJ35" s="185" t="s">
        <v>149</v>
      </c>
      <c r="AK35" s="401" t="s">
        <v>110</v>
      </c>
      <c r="AM35" s="217" t="s">
        <v>216</v>
      </c>
      <c r="AQ35" s="276"/>
      <c r="AR35" s="276"/>
      <c r="AS35" s="276"/>
    </row>
    <row r="36" spans="2:45">
      <c r="B36" s="409">
        <v>0.55555555555555558</v>
      </c>
      <c r="C36" s="407">
        <v>1</v>
      </c>
      <c r="D36" s="408">
        <v>8</v>
      </c>
      <c r="E36" s="185" t="s">
        <v>193</v>
      </c>
      <c r="F36" s="401" t="s">
        <v>146</v>
      </c>
      <c r="H36" s="409">
        <v>0.54166666666666663</v>
      </c>
      <c r="I36" s="407">
        <v>1</v>
      </c>
      <c r="J36" s="408">
        <v>6</v>
      </c>
      <c r="K36" s="185" t="s">
        <v>92</v>
      </c>
      <c r="L36" s="401" t="s">
        <v>33</v>
      </c>
      <c r="N36" s="409">
        <v>0.59027777777777779</v>
      </c>
      <c r="O36" s="407">
        <v>1</v>
      </c>
      <c r="P36" s="407">
        <v>13</v>
      </c>
      <c r="Q36" s="185" t="s">
        <v>78</v>
      </c>
      <c r="R36" s="401" t="s">
        <v>47</v>
      </c>
      <c r="T36" s="297" t="s">
        <v>95</v>
      </c>
      <c r="U36" s="409">
        <v>0.52777777777777779</v>
      </c>
      <c r="V36" s="407">
        <v>1</v>
      </c>
      <c r="W36" s="408">
        <v>10</v>
      </c>
      <c r="X36" s="185" t="s">
        <v>149</v>
      </c>
      <c r="Y36" s="401" t="s">
        <v>110</v>
      </c>
      <c r="Z36"/>
      <c r="AA36" s="409">
        <v>0.52777777777777779</v>
      </c>
      <c r="AB36" s="407">
        <v>1</v>
      </c>
      <c r="AC36" s="408">
        <v>10</v>
      </c>
      <c r="AD36" s="185" t="s">
        <v>92</v>
      </c>
      <c r="AE36" s="401" t="s">
        <v>33</v>
      </c>
      <c r="AG36" s="409">
        <v>0.54861111111111105</v>
      </c>
      <c r="AH36" s="407">
        <v>1</v>
      </c>
      <c r="AI36" s="407">
        <v>14</v>
      </c>
      <c r="AJ36" s="185" t="s">
        <v>82</v>
      </c>
      <c r="AK36" s="401" t="s">
        <v>47</v>
      </c>
      <c r="AM36" s="297" t="s">
        <v>95</v>
      </c>
      <c r="AQ36" s="276"/>
      <c r="AR36" s="276"/>
      <c r="AS36" s="276"/>
    </row>
    <row r="37" spans="2:45">
      <c r="B37" s="409">
        <v>0.55555555555555558</v>
      </c>
      <c r="C37" s="407">
        <v>1</v>
      </c>
      <c r="D37" s="408">
        <v>8</v>
      </c>
      <c r="E37" s="185" t="s">
        <v>160</v>
      </c>
      <c r="F37" s="401" t="s">
        <v>147</v>
      </c>
      <c r="H37" s="409">
        <v>0.54861111111111105</v>
      </c>
      <c r="I37" s="407">
        <v>1</v>
      </c>
      <c r="J37" s="408">
        <v>7</v>
      </c>
      <c r="K37" s="185" t="s">
        <v>87</v>
      </c>
      <c r="L37" s="401" t="s">
        <v>33</v>
      </c>
      <c r="N37" s="409">
        <v>0.56944444444444442</v>
      </c>
      <c r="O37" s="407">
        <v>1</v>
      </c>
      <c r="P37" s="407">
        <v>10</v>
      </c>
      <c r="Q37" s="185" t="s">
        <v>188</v>
      </c>
      <c r="R37" s="401" t="s">
        <v>146</v>
      </c>
      <c r="T37" s="297" t="s">
        <v>220</v>
      </c>
      <c r="U37" s="409">
        <v>0.52777777777777779</v>
      </c>
      <c r="V37" s="407">
        <v>1</v>
      </c>
      <c r="W37" s="408">
        <v>10</v>
      </c>
      <c r="X37" s="185" t="s">
        <v>92</v>
      </c>
      <c r="Y37" s="401" t="s">
        <v>33</v>
      </c>
      <c r="Z37"/>
      <c r="AA37" s="409">
        <v>0.53472222222222221</v>
      </c>
      <c r="AB37" s="407">
        <v>1</v>
      </c>
      <c r="AC37" s="407">
        <v>11</v>
      </c>
      <c r="AD37" s="185" t="s">
        <v>87</v>
      </c>
      <c r="AE37" s="401" t="s">
        <v>33</v>
      </c>
      <c r="AG37" s="409">
        <v>0.54861111111111105</v>
      </c>
      <c r="AH37" s="407">
        <v>1</v>
      </c>
      <c r="AI37" s="407">
        <v>14</v>
      </c>
      <c r="AJ37" s="185" t="s">
        <v>188</v>
      </c>
      <c r="AK37" s="401" t="s">
        <v>146</v>
      </c>
      <c r="AM37" s="297" t="s">
        <v>220</v>
      </c>
      <c r="AQ37" s="276"/>
      <c r="AR37" s="276"/>
      <c r="AS37" s="276"/>
    </row>
    <row r="38" spans="2:45">
      <c r="B38" s="409">
        <v>0.55555555555555558</v>
      </c>
      <c r="C38" s="407">
        <v>1</v>
      </c>
      <c r="D38" s="408">
        <v>8</v>
      </c>
      <c r="E38" s="185" t="s">
        <v>80</v>
      </c>
      <c r="F38" s="401" t="s">
        <v>47</v>
      </c>
      <c r="H38" s="409">
        <v>0.51388888888888895</v>
      </c>
      <c r="I38" s="407">
        <v>1</v>
      </c>
      <c r="J38" s="408">
        <v>2</v>
      </c>
      <c r="K38" s="185" t="s">
        <v>201</v>
      </c>
      <c r="L38" s="401" t="s">
        <v>180</v>
      </c>
      <c r="N38" s="409">
        <v>0.54861111111111105</v>
      </c>
      <c r="O38" s="407">
        <v>1</v>
      </c>
      <c r="P38" s="408">
        <v>7</v>
      </c>
      <c r="Q38" s="185" t="s">
        <v>87</v>
      </c>
      <c r="R38" s="401" t="s">
        <v>33</v>
      </c>
      <c r="T38" s="297" t="s">
        <v>96</v>
      </c>
      <c r="U38" s="409">
        <v>0.53472222222222221</v>
      </c>
      <c r="V38" s="407">
        <v>1</v>
      </c>
      <c r="W38" s="408">
        <v>11</v>
      </c>
      <c r="X38" s="185" t="s">
        <v>194</v>
      </c>
      <c r="Y38" s="401" t="s">
        <v>148</v>
      </c>
      <c r="Z38"/>
      <c r="AA38" s="411">
        <v>0.51388888888888895</v>
      </c>
      <c r="AB38" s="410">
        <v>10</v>
      </c>
      <c r="AC38" s="412">
        <v>2</v>
      </c>
      <c r="AD38" s="413" t="s">
        <v>201</v>
      </c>
      <c r="AE38" s="414" t="s">
        <v>180</v>
      </c>
      <c r="AG38" s="409">
        <v>0.52083333333333337</v>
      </c>
      <c r="AH38" s="407">
        <v>1</v>
      </c>
      <c r="AI38" s="408">
        <v>8</v>
      </c>
      <c r="AJ38" s="185" t="s">
        <v>91</v>
      </c>
      <c r="AK38" s="401" t="s">
        <v>33</v>
      </c>
      <c r="AM38" s="297" t="s">
        <v>96</v>
      </c>
      <c r="AQ38" s="276"/>
      <c r="AR38" s="276"/>
      <c r="AS38" s="276"/>
    </row>
    <row r="39" spans="2:45">
      <c r="B39" s="409">
        <v>0.5625</v>
      </c>
      <c r="C39" s="407">
        <v>1</v>
      </c>
      <c r="D39" s="407">
        <v>9</v>
      </c>
      <c r="E39" s="185" t="s">
        <v>200</v>
      </c>
      <c r="F39" s="401" t="s">
        <v>182</v>
      </c>
      <c r="H39" s="409">
        <v>0.52777777777777779</v>
      </c>
      <c r="I39" s="407">
        <v>1</v>
      </c>
      <c r="J39" s="408">
        <v>4</v>
      </c>
      <c r="K39" s="185" t="s">
        <v>202</v>
      </c>
      <c r="L39" s="401" t="s">
        <v>180</v>
      </c>
      <c r="N39" s="409">
        <v>0.50694444444444442</v>
      </c>
      <c r="O39" s="407">
        <v>1</v>
      </c>
      <c r="P39" s="408">
        <v>1</v>
      </c>
      <c r="Q39" s="185" t="s">
        <v>203</v>
      </c>
      <c r="R39" s="401" t="s">
        <v>183</v>
      </c>
      <c r="T39" s="217" t="s">
        <v>293</v>
      </c>
      <c r="U39" s="409">
        <v>0.53472222222222221</v>
      </c>
      <c r="V39" s="407">
        <v>1</v>
      </c>
      <c r="W39" s="407">
        <v>11</v>
      </c>
      <c r="X39" s="185" t="s">
        <v>150</v>
      </c>
      <c r="Y39" s="401" t="s">
        <v>110</v>
      </c>
      <c r="Z39"/>
      <c r="AA39" s="411">
        <v>0.51388888888888895</v>
      </c>
      <c r="AB39" s="410">
        <v>10</v>
      </c>
      <c r="AC39" s="412">
        <v>2</v>
      </c>
      <c r="AD39" s="413" t="s">
        <v>202</v>
      </c>
      <c r="AE39" s="414" t="s">
        <v>180</v>
      </c>
      <c r="AG39" s="411">
        <v>0.50694444444444442</v>
      </c>
      <c r="AH39" s="410">
        <v>10</v>
      </c>
      <c r="AI39" s="412">
        <v>1</v>
      </c>
      <c r="AJ39" s="413" t="s">
        <v>203</v>
      </c>
      <c r="AK39" s="414" t="s">
        <v>183</v>
      </c>
      <c r="AM39" s="217" t="s">
        <v>293</v>
      </c>
      <c r="AQ39" s="276"/>
      <c r="AR39" s="276"/>
      <c r="AS39" s="276"/>
    </row>
    <row r="40" spans="2:45">
      <c r="B40" s="409">
        <v>0.5625</v>
      </c>
      <c r="C40" s="407">
        <v>1</v>
      </c>
      <c r="D40" s="407">
        <v>9</v>
      </c>
      <c r="E40" s="185" t="s">
        <v>191</v>
      </c>
      <c r="F40" s="401" t="s">
        <v>146</v>
      </c>
      <c r="H40" s="409">
        <v>0.52083333333333337</v>
      </c>
      <c r="I40" s="407">
        <v>1</v>
      </c>
      <c r="J40" s="408">
        <v>3</v>
      </c>
      <c r="K40" s="185" t="s">
        <v>86</v>
      </c>
      <c r="L40" s="401" t="s">
        <v>39</v>
      </c>
      <c r="N40" s="409">
        <v>0.55555555555555558</v>
      </c>
      <c r="O40" s="407">
        <v>1</v>
      </c>
      <c r="P40" s="408">
        <v>8</v>
      </c>
      <c r="Q40" s="185" t="s">
        <v>80</v>
      </c>
      <c r="R40" s="401" t="s">
        <v>47</v>
      </c>
      <c r="T40" s="297" t="s">
        <v>99</v>
      </c>
      <c r="U40" s="409">
        <v>0.53472222222222221</v>
      </c>
      <c r="V40" s="407">
        <v>1</v>
      </c>
      <c r="W40" s="407">
        <v>11</v>
      </c>
      <c r="X40" s="185" t="s">
        <v>87</v>
      </c>
      <c r="Y40" s="401" t="s">
        <v>33</v>
      </c>
      <c r="Z40"/>
      <c r="AA40" s="411">
        <v>0.51388888888888895</v>
      </c>
      <c r="AB40" s="410">
        <v>10</v>
      </c>
      <c r="AC40" s="412">
        <v>2</v>
      </c>
      <c r="AD40" s="413" t="s">
        <v>86</v>
      </c>
      <c r="AE40" s="414" t="s">
        <v>39</v>
      </c>
      <c r="AG40" s="409">
        <v>0.55555555555555558</v>
      </c>
      <c r="AH40" s="407">
        <v>1</v>
      </c>
      <c r="AI40" s="407">
        <v>15</v>
      </c>
      <c r="AJ40" s="185" t="s">
        <v>83</v>
      </c>
      <c r="AK40" s="401" t="s">
        <v>47</v>
      </c>
      <c r="AM40" s="297" t="s">
        <v>99</v>
      </c>
      <c r="AQ40" s="276"/>
      <c r="AR40" s="276"/>
      <c r="AS40" s="276"/>
    </row>
    <row r="41" spans="2:45">
      <c r="B41" s="409">
        <v>0.5625</v>
      </c>
      <c r="C41" s="407">
        <v>1</v>
      </c>
      <c r="D41" s="407">
        <v>9</v>
      </c>
      <c r="E41" s="185" t="s">
        <v>157</v>
      </c>
      <c r="F41" s="401" t="s">
        <v>147</v>
      </c>
      <c r="H41" s="409">
        <v>0.54166666666666663</v>
      </c>
      <c r="I41" s="407">
        <v>1</v>
      </c>
      <c r="J41" s="408">
        <v>6</v>
      </c>
      <c r="K41" s="185" t="s">
        <v>85</v>
      </c>
      <c r="L41" s="401" t="s">
        <v>39</v>
      </c>
      <c r="N41" s="409">
        <v>0.59027777777777779</v>
      </c>
      <c r="O41" s="407">
        <v>1</v>
      </c>
      <c r="P41" s="407">
        <v>13</v>
      </c>
      <c r="Q41" s="185" t="s">
        <v>190</v>
      </c>
      <c r="R41" s="401" t="s">
        <v>146</v>
      </c>
      <c r="T41" s="297" t="s">
        <v>222</v>
      </c>
      <c r="U41" s="409">
        <v>0.53472222222222221</v>
      </c>
      <c r="V41" s="407">
        <v>1</v>
      </c>
      <c r="W41" s="407">
        <v>12</v>
      </c>
      <c r="X41" s="185" t="s">
        <v>193</v>
      </c>
      <c r="Y41" s="401" t="s">
        <v>146</v>
      </c>
      <c r="Z41"/>
      <c r="AA41" s="411">
        <v>0.52083333333333337</v>
      </c>
      <c r="AB41" s="410">
        <v>10</v>
      </c>
      <c r="AC41" s="412">
        <v>3</v>
      </c>
      <c r="AD41" s="413" t="s">
        <v>85</v>
      </c>
      <c r="AE41" s="414" t="s">
        <v>39</v>
      </c>
      <c r="AG41" s="409">
        <v>0.55555555555555558</v>
      </c>
      <c r="AH41" s="407">
        <v>1</v>
      </c>
      <c r="AI41" s="407">
        <v>15</v>
      </c>
      <c r="AJ41" s="185" t="s">
        <v>189</v>
      </c>
      <c r="AK41" s="401" t="s">
        <v>146</v>
      </c>
      <c r="AM41" s="297" t="s">
        <v>222</v>
      </c>
      <c r="AQ41" s="276"/>
      <c r="AR41" s="276"/>
      <c r="AS41" s="276"/>
    </row>
    <row r="42" spans="2:45">
      <c r="B42" s="409">
        <v>0.5625</v>
      </c>
      <c r="C42" s="407">
        <v>1</v>
      </c>
      <c r="D42" s="407">
        <v>9</v>
      </c>
      <c r="E42" s="185" t="s">
        <v>81</v>
      </c>
      <c r="F42" s="401" t="s">
        <v>47</v>
      </c>
      <c r="H42" s="409">
        <v>0.59027777777777779</v>
      </c>
      <c r="I42" s="407">
        <v>1</v>
      </c>
      <c r="J42" s="407">
        <v>13</v>
      </c>
      <c r="K42" s="185" t="s">
        <v>84</v>
      </c>
      <c r="L42" s="401" t="s">
        <v>39</v>
      </c>
      <c r="N42" s="409">
        <v>0.54861111111111105</v>
      </c>
      <c r="O42" s="407">
        <v>1</v>
      </c>
      <c r="P42" s="408">
        <v>7</v>
      </c>
      <c r="Q42" s="185" t="s">
        <v>161</v>
      </c>
      <c r="R42" s="401" t="s">
        <v>135</v>
      </c>
      <c r="T42" s="217" t="s">
        <v>235</v>
      </c>
      <c r="U42" s="409">
        <v>0.54166666666666663</v>
      </c>
      <c r="V42" s="407">
        <v>1</v>
      </c>
      <c r="W42" s="407">
        <v>12</v>
      </c>
      <c r="X42" s="185" t="s">
        <v>160</v>
      </c>
      <c r="Y42" s="401" t="s">
        <v>147</v>
      </c>
      <c r="Z42"/>
      <c r="AA42" s="411">
        <v>0.52777777777777779</v>
      </c>
      <c r="AB42" s="410">
        <v>10</v>
      </c>
      <c r="AC42" s="412">
        <v>5</v>
      </c>
      <c r="AD42" s="413" t="s">
        <v>84</v>
      </c>
      <c r="AE42" s="414" t="s">
        <v>39</v>
      </c>
      <c r="AG42" s="411">
        <v>0.52083333333333337</v>
      </c>
      <c r="AH42" s="410">
        <v>10</v>
      </c>
      <c r="AI42" s="412">
        <v>3</v>
      </c>
      <c r="AJ42" s="413" t="s">
        <v>161</v>
      </c>
      <c r="AK42" s="414" t="s">
        <v>135</v>
      </c>
      <c r="AM42" s="217" t="s">
        <v>235</v>
      </c>
      <c r="AQ42" s="276"/>
      <c r="AR42" s="276"/>
      <c r="AS42" s="276"/>
    </row>
    <row r="43" spans="2:45">
      <c r="B43" s="409">
        <v>0.56944444444444442</v>
      </c>
      <c r="C43" s="407">
        <v>1</v>
      </c>
      <c r="D43" s="407">
        <v>10</v>
      </c>
      <c r="E43" s="185" t="s">
        <v>77</v>
      </c>
      <c r="F43" s="401" t="s">
        <v>42</v>
      </c>
      <c r="H43" s="409">
        <v>0.54861111111111105</v>
      </c>
      <c r="I43" s="407">
        <v>1</v>
      </c>
      <c r="J43" s="408">
        <v>7</v>
      </c>
      <c r="K43" s="185" t="s">
        <v>161</v>
      </c>
      <c r="L43" s="401" t="s">
        <v>135</v>
      </c>
      <c r="N43" s="409">
        <v>0.51388888888888895</v>
      </c>
      <c r="O43" s="407">
        <v>1</v>
      </c>
      <c r="P43" s="408">
        <v>2</v>
      </c>
      <c r="Q43" s="185" t="s">
        <v>89</v>
      </c>
      <c r="R43" s="401" t="s">
        <v>33</v>
      </c>
      <c r="T43" s="217" t="s">
        <v>296</v>
      </c>
      <c r="U43" s="409">
        <v>0.54166666666666663</v>
      </c>
      <c r="V43" s="407">
        <v>1</v>
      </c>
      <c r="W43" s="407">
        <v>12</v>
      </c>
      <c r="X43" s="185" t="s">
        <v>80</v>
      </c>
      <c r="Y43" s="401" t="s">
        <v>47</v>
      </c>
      <c r="Z43"/>
      <c r="AA43" s="411">
        <v>0.52083333333333337</v>
      </c>
      <c r="AB43" s="410">
        <v>10</v>
      </c>
      <c r="AC43" s="412">
        <v>3</v>
      </c>
      <c r="AD43" s="413" t="s">
        <v>161</v>
      </c>
      <c r="AE43" s="414" t="s">
        <v>135</v>
      </c>
      <c r="AG43" s="409">
        <v>0.52777777777777779</v>
      </c>
      <c r="AH43" s="407">
        <v>1</v>
      </c>
      <c r="AI43" s="408">
        <v>9</v>
      </c>
      <c r="AJ43" s="185" t="s">
        <v>90</v>
      </c>
      <c r="AK43" s="401" t="s">
        <v>33</v>
      </c>
      <c r="AM43" s="217" t="s">
        <v>296</v>
      </c>
      <c r="AQ43" s="276"/>
      <c r="AR43" s="276"/>
      <c r="AS43" s="276"/>
    </row>
    <row r="44" spans="2:45">
      <c r="B44" s="409">
        <v>0.56944444444444442</v>
      </c>
      <c r="C44" s="407">
        <v>1</v>
      </c>
      <c r="D44" s="407">
        <v>10</v>
      </c>
      <c r="E44" s="185" t="s">
        <v>188</v>
      </c>
      <c r="F44" s="401" t="s">
        <v>146</v>
      </c>
      <c r="H44" s="409">
        <v>0.55555555555555558</v>
      </c>
      <c r="I44" s="407">
        <v>1</v>
      </c>
      <c r="J44" s="408">
        <v>8</v>
      </c>
      <c r="K44" s="185" t="s">
        <v>160</v>
      </c>
      <c r="L44" s="401" t="s">
        <v>147</v>
      </c>
      <c r="N44" s="409">
        <v>0.52777777777777779</v>
      </c>
      <c r="O44" s="407">
        <v>1</v>
      </c>
      <c r="P44" s="408">
        <v>4</v>
      </c>
      <c r="Q44" s="185" t="s">
        <v>198</v>
      </c>
      <c r="R44" s="401" t="s">
        <v>148</v>
      </c>
      <c r="T44" s="217" t="s">
        <v>296</v>
      </c>
      <c r="U44" s="409">
        <v>0.54166666666666663</v>
      </c>
      <c r="V44" s="407">
        <v>1</v>
      </c>
      <c r="W44" s="407">
        <v>13</v>
      </c>
      <c r="X44" s="185" t="s">
        <v>191</v>
      </c>
      <c r="Y44" s="401" t="s">
        <v>146</v>
      </c>
      <c r="Z44"/>
      <c r="AA44" s="409">
        <v>0.54166666666666663</v>
      </c>
      <c r="AB44" s="407">
        <v>1</v>
      </c>
      <c r="AC44" s="407">
        <v>12</v>
      </c>
      <c r="AD44" s="185" t="s">
        <v>160</v>
      </c>
      <c r="AE44" s="401" t="s">
        <v>147</v>
      </c>
      <c r="AG44" s="409">
        <v>0.52777777777777779</v>
      </c>
      <c r="AH44" s="407">
        <v>1</v>
      </c>
      <c r="AI44" s="408">
        <v>10</v>
      </c>
      <c r="AJ44" s="185" t="s">
        <v>173</v>
      </c>
      <c r="AK44" s="401" t="s">
        <v>148</v>
      </c>
      <c r="AM44" s="217" t="s">
        <v>296</v>
      </c>
      <c r="AQ44" s="276"/>
      <c r="AR44" s="276"/>
      <c r="AS44" s="276"/>
    </row>
    <row r="45" spans="2:45">
      <c r="B45" s="409">
        <v>0.56944444444444442</v>
      </c>
      <c r="C45" s="407">
        <v>1</v>
      </c>
      <c r="D45" s="407">
        <v>10</v>
      </c>
      <c r="E45" s="185" t="s">
        <v>156</v>
      </c>
      <c r="F45" s="401" t="s">
        <v>147</v>
      </c>
      <c r="H45" s="409">
        <v>0.5625</v>
      </c>
      <c r="I45" s="407">
        <v>1</v>
      </c>
      <c r="J45" s="407">
        <v>9</v>
      </c>
      <c r="K45" s="185" t="s">
        <v>157</v>
      </c>
      <c r="L45" s="401" t="s">
        <v>147</v>
      </c>
      <c r="N45" s="409">
        <v>0.53472222222222221</v>
      </c>
      <c r="O45" s="407">
        <v>1</v>
      </c>
      <c r="P45" s="408">
        <v>5</v>
      </c>
      <c r="Q45" s="185" t="s">
        <v>90</v>
      </c>
      <c r="R45" s="401" t="s">
        <v>33</v>
      </c>
      <c r="T45" s="217" t="s">
        <v>102</v>
      </c>
      <c r="U45" s="409">
        <v>0.54166666666666663</v>
      </c>
      <c r="V45" s="407">
        <v>1</v>
      </c>
      <c r="W45" s="407">
        <v>13</v>
      </c>
      <c r="X45" s="185" t="s">
        <v>157</v>
      </c>
      <c r="Y45" s="401" t="s">
        <v>147</v>
      </c>
      <c r="Z45"/>
      <c r="AA45" s="409">
        <v>0.54166666666666663</v>
      </c>
      <c r="AB45" s="407">
        <v>1</v>
      </c>
      <c r="AC45" s="407">
        <v>13</v>
      </c>
      <c r="AD45" s="185" t="s">
        <v>157</v>
      </c>
      <c r="AE45" s="401" t="s">
        <v>147</v>
      </c>
      <c r="AG45" s="409">
        <v>0.52777777777777779</v>
      </c>
      <c r="AH45" s="407">
        <v>1</v>
      </c>
      <c r="AI45" s="408">
        <v>10</v>
      </c>
      <c r="AJ45" s="185" t="s">
        <v>92</v>
      </c>
      <c r="AK45" s="401" t="s">
        <v>33</v>
      </c>
      <c r="AM45" s="217" t="s">
        <v>102</v>
      </c>
      <c r="AQ45" s="276"/>
      <c r="AR45" s="276"/>
      <c r="AS45" s="276"/>
    </row>
    <row r="46" spans="2:45">
      <c r="B46" s="409">
        <v>0.56944444444444442</v>
      </c>
      <c r="C46" s="407">
        <v>1</v>
      </c>
      <c r="D46" s="407">
        <v>10</v>
      </c>
      <c r="E46" s="185" t="s">
        <v>82</v>
      </c>
      <c r="F46" s="401" t="s">
        <v>47</v>
      </c>
      <c r="H46" s="409">
        <v>0.56944444444444442</v>
      </c>
      <c r="I46" s="407">
        <v>1</v>
      </c>
      <c r="J46" s="407">
        <v>10</v>
      </c>
      <c r="K46" s="185" t="s">
        <v>156</v>
      </c>
      <c r="L46" s="401" t="s">
        <v>147</v>
      </c>
      <c r="N46" s="409">
        <v>0.5625</v>
      </c>
      <c r="O46" s="407">
        <v>1</v>
      </c>
      <c r="P46" s="407">
        <v>9</v>
      </c>
      <c r="Q46" s="185" t="s">
        <v>200</v>
      </c>
      <c r="R46" s="401" t="s">
        <v>182</v>
      </c>
      <c r="T46" s="297" t="s">
        <v>229</v>
      </c>
      <c r="U46" s="409">
        <v>0.54861111111111105</v>
      </c>
      <c r="V46" s="407">
        <v>1</v>
      </c>
      <c r="W46" s="407">
        <v>13</v>
      </c>
      <c r="X46" s="185" t="s">
        <v>81</v>
      </c>
      <c r="Y46" s="401" t="s">
        <v>47</v>
      </c>
      <c r="Z46"/>
      <c r="AA46" s="409">
        <v>0.54861111111111105</v>
      </c>
      <c r="AB46" s="407">
        <v>1</v>
      </c>
      <c r="AC46" s="407">
        <v>14</v>
      </c>
      <c r="AD46" s="185" t="s">
        <v>156</v>
      </c>
      <c r="AE46" s="401" t="s">
        <v>147</v>
      </c>
      <c r="AG46" s="411">
        <v>0.52083333333333337</v>
      </c>
      <c r="AH46" s="410">
        <v>10</v>
      </c>
      <c r="AI46" s="412">
        <v>4</v>
      </c>
      <c r="AJ46" s="413" t="s">
        <v>200</v>
      </c>
      <c r="AK46" s="414" t="s">
        <v>182</v>
      </c>
      <c r="AM46" s="297" t="s">
        <v>229</v>
      </c>
      <c r="AQ46" s="276"/>
      <c r="AR46" s="276"/>
      <c r="AS46" s="276"/>
    </row>
    <row r="47" spans="2:45">
      <c r="B47" s="409">
        <v>0.57638888888888895</v>
      </c>
      <c r="C47" s="407">
        <v>1</v>
      </c>
      <c r="D47" s="407">
        <v>11</v>
      </c>
      <c r="E47" s="185" t="s">
        <v>164</v>
      </c>
      <c r="F47" s="401" t="s">
        <v>142</v>
      </c>
      <c r="H47" s="409">
        <v>0.57638888888888895</v>
      </c>
      <c r="I47" s="407">
        <v>1</v>
      </c>
      <c r="J47" s="407">
        <v>11</v>
      </c>
      <c r="K47" s="185" t="s">
        <v>159</v>
      </c>
      <c r="L47" s="401" t="s">
        <v>147</v>
      </c>
      <c r="N47" s="409">
        <v>0.52083333333333337</v>
      </c>
      <c r="O47" s="407">
        <v>1</v>
      </c>
      <c r="P47" s="408">
        <v>3</v>
      </c>
      <c r="Q47" s="185" t="s">
        <v>86</v>
      </c>
      <c r="R47" s="401" t="s">
        <v>39</v>
      </c>
      <c r="T47" s="217" t="s">
        <v>105</v>
      </c>
      <c r="U47" s="409">
        <v>0.54861111111111105</v>
      </c>
      <c r="V47" s="407">
        <v>1</v>
      </c>
      <c r="W47" s="407">
        <v>14</v>
      </c>
      <c r="X47" s="185" t="s">
        <v>188</v>
      </c>
      <c r="Y47" s="401" t="s">
        <v>146</v>
      </c>
      <c r="Z47"/>
      <c r="AA47" s="409">
        <v>0.55555555555555558</v>
      </c>
      <c r="AB47" s="407">
        <v>1</v>
      </c>
      <c r="AC47" s="407">
        <v>15</v>
      </c>
      <c r="AD47" s="185" t="s">
        <v>159</v>
      </c>
      <c r="AE47" s="401" t="s">
        <v>147</v>
      </c>
      <c r="AG47" s="411">
        <v>0.52777777777777779</v>
      </c>
      <c r="AH47" s="410">
        <v>10</v>
      </c>
      <c r="AI47" s="412">
        <v>5</v>
      </c>
      <c r="AJ47" s="413" t="s">
        <v>84</v>
      </c>
      <c r="AK47" s="414" t="s">
        <v>39</v>
      </c>
      <c r="AM47" s="217" t="s">
        <v>105</v>
      </c>
      <c r="AQ47" s="276"/>
      <c r="AR47" s="276"/>
      <c r="AS47" s="276"/>
    </row>
    <row r="48" spans="2:45">
      <c r="B48" s="409">
        <v>0.57638888888888895</v>
      </c>
      <c r="C48" s="407">
        <v>1</v>
      </c>
      <c r="D48" s="407">
        <v>11</v>
      </c>
      <c r="E48" s="185" t="s">
        <v>189</v>
      </c>
      <c r="F48" s="401" t="s">
        <v>146</v>
      </c>
      <c r="H48" s="409">
        <v>0.58333333333333337</v>
      </c>
      <c r="I48" s="407">
        <v>1</v>
      </c>
      <c r="J48" s="407">
        <v>12</v>
      </c>
      <c r="K48" s="185" t="s">
        <v>158</v>
      </c>
      <c r="L48" s="401" t="s">
        <v>147</v>
      </c>
      <c r="N48" s="409">
        <v>0.52083333333333337</v>
      </c>
      <c r="O48" s="407">
        <v>1</v>
      </c>
      <c r="P48" s="408">
        <v>3</v>
      </c>
      <c r="Q48" s="185" t="s">
        <v>152</v>
      </c>
      <c r="R48" s="401" t="s">
        <v>110</v>
      </c>
      <c r="T48" s="217" t="s">
        <v>297</v>
      </c>
      <c r="U48" s="409">
        <v>0.54861111111111105</v>
      </c>
      <c r="V48" s="407">
        <v>1</v>
      </c>
      <c r="W48" s="407">
        <v>14</v>
      </c>
      <c r="X48" s="185" t="s">
        <v>156</v>
      </c>
      <c r="Y48" s="401" t="s">
        <v>147</v>
      </c>
      <c r="Z48"/>
      <c r="AA48" s="409">
        <v>0.5625</v>
      </c>
      <c r="AB48" s="407">
        <v>1</v>
      </c>
      <c r="AC48" s="407">
        <v>16</v>
      </c>
      <c r="AD48" s="185" t="s">
        <v>158</v>
      </c>
      <c r="AE48" s="401" t="s">
        <v>147</v>
      </c>
      <c r="AG48" s="409">
        <v>0.53472222222222221</v>
      </c>
      <c r="AH48" s="407">
        <v>1</v>
      </c>
      <c r="AI48" s="407">
        <v>11</v>
      </c>
      <c r="AJ48" s="185" t="s">
        <v>150</v>
      </c>
      <c r="AK48" s="401" t="s">
        <v>110</v>
      </c>
      <c r="AM48" s="217" t="s">
        <v>297</v>
      </c>
      <c r="AQ48" s="276"/>
      <c r="AR48" s="276"/>
      <c r="AS48" s="276"/>
    </row>
    <row r="49" spans="2:45">
      <c r="B49" s="409">
        <v>0.57638888888888895</v>
      </c>
      <c r="C49" s="407">
        <v>1</v>
      </c>
      <c r="D49" s="407">
        <v>11</v>
      </c>
      <c r="E49" s="185" t="s">
        <v>159</v>
      </c>
      <c r="F49" s="401" t="s">
        <v>147</v>
      </c>
      <c r="H49" s="409">
        <v>0.59027777777777779</v>
      </c>
      <c r="I49" s="407">
        <v>1</v>
      </c>
      <c r="J49" s="407">
        <v>13</v>
      </c>
      <c r="K49" s="185" t="s">
        <v>155</v>
      </c>
      <c r="L49" s="401" t="s">
        <v>147</v>
      </c>
      <c r="N49" s="409">
        <v>0.52083333333333337</v>
      </c>
      <c r="O49" s="407">
        <v>1</v>
      </c>
      <c r="P49" s="408">
        <v>3</v>
      </c>
      <c r="Q49" s="185" t="s">
        <v>195</v>
      </c>
      <c r="R49" s="401" t="s">
        <v>148</v>
      </c>
      <c r="T49" s="217" t="s">
        <v>246</v>
      </c>
      <c r="U49" s="409">
        <v>0.54861111111111105</v>
      </c>
      <c r="V49" s="407">
        <v>1</v>
      </c>
      <c r="W49" s="407">
        <v>14</v>
      </c>
      <c r="X49" s="185" t="s">
        <v>82</v>
      </c>
      <c r="Y49" s="401" t="s">
        <v>47</v>
      </c>
      <c r="Z49"/>
      <c r="AA49" s="409">
        <v>0.5625</v>
      </c>
      <c r="AB49" s="407">
        <v>1</v>
      </c>
      <c r="AC49" s="407">
        <v>17</v>
      </c>
      <c r="AD49" s="185" t="s">
        <v>155</v>
      </c>
      <c r="AE49" s="401" t="s">
        <v>147</v>
      </c>
      <c r="AG49" s="409">
        <v>0.53472222222222221</v>
      </c>
      <c r="AH49" s="407">
        <v>1</v>
      </c>
      <c r="AI49" s="408">
        <v>11</v>
      </c>
      <c r="AJ49" s="185" t="s">
        <v>194</v>
      </c>
      <c r="AK49" s="401" t="s">
        <v>148</v>
      </c>
      <c r="AM49" s="217" t="s">
        <v>246</v>
      </c>
      <c r="AQ49" s="276"/>
      <c r="AR49" s="276"/>
      <c r="AS49" s="276"/>
    </row>
    <row r="50" spans="2:45">
      <c r="B50" s="409">
        <v>0.57638888888888895</v>
      </c>
      <c r="C50" s="407">
        <v>1</v>
      </c>
      <c r="D50" s="407">
        <v>11</v>
      </c>
      <c r="E50" s="185" t="s">
        <v>83</v>
      </c>
      <c r="F50" s="401" t="s">
        <v>47</v>
      </c>
      <c r="H50" s="409">
        <v>0.50694444444444442</v>
      </c>
      <c r="I50" s="407">
        <v>1</v>
      </c>
      <c r="J50" s="408">
        <v>1</v>
      </c>
      <c r="K50" s="185" t="s">
        <v>203</v>
      </c>
      <c r="L50" s="401" t="s">
        <v>183</v>
      </c>
      <c r="N50" s="409">
        <v>0.58333333333333337</v>
      </c>
      <c r="O50" s="407">
        <v>1</v>
      </c>
      <c r="P50" s="407">
        <v>12</v>
      </c>
      <c r="Q50" s="185" t="s">
        <v>79</v>
      </c>
      <c r="R50" s="401" t="s">
        <v>47</v>
      </c>
      <c r="T50" s="297" t="s">
        <v>306</v>
      </c>
      <c r="U50" s="409">
        <v>0.55555555555555558</v>
      </c>
      <c r="V50" s="407">
        <v>1</v>
      </c>
      <c r="W50" s="407">
        <v>15</v>
      </c>
      <c r="X50" s="185" t="s">
        <v>189</v>
      </c>
      <c r="Y50" s="401" t="s">
        <v>146</v>
      </c>
      <c r="Z50"/>
      <c r="AA50" s="411">
        <v>0.50694444444444442</v>
      </c>
      <c r="AB50" s="410">
        <v>10</v>
      </c>
      <c r="AC50" s="412">
        <v>1</v>
      </c>
      <c r="AD50" s="413" t="s">
        <v>203</v>
      </c>
      <c r="AE50" s="414" t="s">
        <v>183</v>
      </c>
      <c r="AG50" s="409">
        <v>0.5625</v>
      </c>
      <c r="AH50" s="407">
        <v>1</v>
      </c>
      <c r="AI50" s="407">
        <v>16</v>
      </c>
      <c r="AJ50" s="185" t="s">
        <v>79</v>
      </c>
      <c r="AK50" s="401" t="s">
        <v>47</v>
      </c>
      <c r="AM50" s="297" t="s">
        <v>306</v>
      </c>
      <c r="AQ50" s="276"/>
      <c r="AR50" s="276"/>
      <c r="AS50" s="276"/>
    </row>
    <row r="51" spans="2:45">
      <c r="B51" s="409">
        <v>0.58333333333333337</v>
      </c>
      <c r="C51" s="407">
        <v>1</v>
      </c>
      <c r="D51" s="407">
        <v>12</v>
      </c>
      <c r="E51" s="185" t="s">
        <v>162</v>
      </c>
      <c r="F51" s="401" t="s">
        <v>130</v>
      </c>
      <c r="H51" s="409">
        <v>0.58333333333333337</v>
      </c>
      <c r="I51" s="407">
        <v>1</v>
      </c>
      <c r="J51" s="407">
        <v>12</v>
      </c>
      <c r="K51" s="185" t="s">
        <v>162</v>
      </c>
      <c r="L51" s="401" t="s">
        <v>130</v>
      </c>
      <c r="N51" s="409">
        <v>0.52777777777777779</v>
      </c>
      <c r="O51" s="407">
        <v>1</v>
      </c>
      <c r="P51" s="408">
        <v>4</v>
      </c>
      <c r="Q51" s="185" t="s">
        <v>202</v>
      </c>
      <c r="R51" s="401" t="s">
        <v>180</v>
      </c>
      <c r="T51" s="217" t="s">
        <v>234</v>
      </c>
      <c r="U51" s="409">
        <v>0.55555555555555558</v>
      </c>
      <c r="V51" s="407">
        <v>1</v>
      </c>
      <c r="W51" s="407">
        <v>15</v>
      </c>
      <c r="X51" s="185" t="s">
        <v>159</v>
      </c>
      <c r="Y51" s="401" t="s">
        <v>147</v>
      </c>
      <c r="Z51"/>
      <c r="AA51" s="411">
        <v>0.52777777777777779</v>
      </c>
      <c r="AB51" s="410">
        <v>10</v>
      </c>
      <c r="AC51" s="412">
        <v>5</v>
      </c>
      <c r="AD51" s="413" t="s">
        <v>162</v>
      </c>
      <c r="AE51" s="414" t="s">
        <v>130</v>
      </c>
      <c r="AG51" s="411">
        <v>0.51388888888888895</v>
      </c>
      <c r="AH51" s="410">
        <v>10</v>
      </c>
      <c r="AI51" s="412">
        <v>2</v>
      </c>
      <c r="AJ51" s="413" t="s">
        <v>202</v>
      </c>
      <c r="AK51" s="414" t="s">
        <v>180</v>
      </c>
      <c r="AM51" s="217" t="s">
        <v>234</v>
      </c>
      <c r="AQ51" s="276"/>
      <c r="AR51" s="276"/>
      <c r="AS51" s="276"/>
    </row>
    <row r="52" spans="2:45">
      <c r="B52" s="409">
        <v>0.58333333333333337</v>
      </c>
      <c r="C52" s="407">
        <v>1</v>
      </c>
      <c r="D52" s="407">
        <v>12</v>
      </c>
      <c r="E52" s="185" t="s">
        <v>192</v>
      </c>
      <c r="F52" s="401" t="s">
        <v>146</v>
      </c>
      <c r="H52" s="409">
        <v>0.56944444444444442</v>
      </c>
      <c r="I52" s="407">
        <v>1</v>
      </c>
      <c r="J52" s="407">
        <v>10</v>
      </c>
      <c r="K52" s="185" t="s">
        <v>77</v>
      </c>
      <c r="L52" s="401" t="s">
        <v>42</v>
      </c>
      <c r="N52" s="409">
        <v>0.53472222222222221</v>
      </c>
      <c r="O52" s="407">
        <v>1</v>
      </c>
      <c r="P52" s="408">
        <v>5</v>
      </c>
      <c r="Q52" s="185" t="s">
        <v>165</v>
      </c>
      <c r="R52" s="401" t="s">
        <v>142</v>
      </c>
      <c r="T52" s="217" t="s">
        <v>300</v>
      </c>
      <c r="U52" s="409">
        <v>0.55555555555555558</v>
      </c>
      <c r="V52" s="407">
        <v>1</v>
      </c>
      <c r="W52" s="407">
        <v>15</v>
      </c>
      <c r="X52" s="185" t="s">
        <v>83</v>
      </c>
      <c r="Y52" s="401" t="s">
        <v>47</v>
      </c>
      <c r="Z52"/>
      <c r="AA52" s="411">
        <v>0.52777777777777779</v>
      </c>
      <c r="AB52" s="410">
        <v>10</v>
      </c>
      <c r="AC52" s="412">
        <v>4</v>
      </c>
      <c r="AD52" s="413" t="s">
        <v>77</v>
      </c>
      <c r="AE52" s="414" t="s">
        <v>42</v>
      </c>
      <c r="AG52" s="411">
        <v>0.51388888888888895</v>
      </c>
      <c r="AH52" s="410">
        <v>10</v>
      </c>
      <c r="AI52" s="412">
        <v>3</v>
      </c>
      <c r="AJ52" s="413" t="s">
        <v>165</v>
      </c>
      <c r="AK52" s="414" t="s">
        <v>142</v>
      </c>
      <c r="AM52" s="217" t="s">
        <v>300</v>
      </c>
      <c r="AQ52" s="276"/>
      <c r="AR52" s="276"/>
      <c r="AS52" s="276"/>
    </row>
    <row r="53" spans="2:45">
      <c r="B53" s="409">
        <v>0.58333333333333337</v>
      </c>
      <c r="C53" s="407">
        <v>1</v>
      </c>
      <c r="D53" s="407">
        <v>12</v>
      </c>
      <c r="E53" s="185" t="s">
        <v>158</v>
      </c>
      <c r="F53" s="401" t="s">
        <v>147</v>
      </c>
      <c r="H53" s="409">
        <v>0.51388888888888895</v>
      </c>
      <c r="I53" s="407">
        <v>1</v>
      </c>
      <c r="J53" s="408">
        <v>2</v>
      </c>
      <c r="K53" s="185" t="s">
        <v>196</v>
      </c>
      <c r="L53" s="401" t="s">
        <v>148</v>
      </c>
      <c r="N53" s="409">
        <v>0.57638888888888895</v>
      </c>
      <c r="O53" s="407">
        <v>1</v>
      </c>
      <c r="P53" s="407">
        <v>11</v>
      </c>
      <c r="Q53" s="185" t="s">
        <v>164</v>
      </c>
      <c r="R53" s="401" t="s">
        <v>142</v>
      </c>
      <c r="T53" s="297" t="s">
        <v>304</v>
      </c>
      <c r="U53" s="409">
        <v>0.55555555555555558</v>
      </c>
      <c r="V53" s="407">
        <v>1</v>
      </c>
      <c r="W53" s="407">
        <v>16</v>
      </c>
      <c r="X53" s="185" t="s">
        <v>192</v>
      </c>
      <c r="Y53" s="401" t="s">
        <v>146</v>
      </c>
      <c r="Z53"/>
      <c r="AA53" s="409">
        <v>0.50694444444444442</v>
      </c>
      <c r="AB53" s="407">
        <v>1</v>
      </c>
      <c r="AC53" s="408">
        <v>6</v>
      </c>
      <c r="AD53" s="185" t="s">
        <v>196</v>
      </c>
      <c r="AE53" s="401" t="s">
        <v>148</v>
      </c>
      <c r="AG53" s="411">
        <v>0.52777777777777779</v>
      </c>
      <c r="AH53" s="410">
        <v>10</v>
      </c>
      <c r="AI53" s="412">
        <v>5</v>
      </c>
      <c r="AJ53" s="413" t="s">
        <v>164</v>
      </c>
      <c r="AK53" s="414" t="s">
        <v>142</v>
      </c>
      <c r="AM53" s="297" t="s">
        <v>304</v>
      </c>
      <c r="AQ53" s="276"/>
      <c r="AR53" s="276"/>
      <c r="AS53" s="276"/>
    </row>
    <row r="54" spans="2:45">
      <c r="B54" s="409">
        <v>0.58333333333333337</v>
      </c>
      <c r="C54" s="407">
        <v>1</v>
      </c>
      <c r="D54" s="407">
        <v>12</v>
      </c>
      <c r="E54" s="185" t="s">
        <v>79</v>
      </c>
      <c r="F54" s="401" t="s">
        <v>47</v>
      </c>
      <c r="H54" s="409">
        <v>0.52083333333333337</v>
      </c>
      <c r="I54" s="407">
        <v>1</v>
      </c>
      <c r="J54" s="408">
        <v>3</v>
      </c>
      <c r="K54" s="185" t="s">
        <v>195</v>
      </c>
      <c r="L54" s="401" t="s">
        <v>148</v>
      </c>
      <c r="N54" s="409">
        <v>0.5625</v>
      </c>
      <c r="O54" s="407">
        <v>1</v>
      </c>
      <c r="P54" s="407">
        <v>9</v>
      </c>
      <c r="Q54" s="185" t="s">
        <v>191</v>
      </c>
      <c r="R54" s="401" t="s">
        <v>146</v>
      </c>
      <c r="T54" s="297" t="s">
        <v>223</v>
      </c>
      <c r="U54" s="409">
        <v>0.5625</v>
      </c>
      <c r="V54" s="407">
        <v>1</v>
      </c>
      <c r="W54" s="407">
        <v>16</v>
      </c>
      <c r="X54" s="185" t="s">
        <v>158</v>
      </c>
      <c r="Y54" s="401" t="s">
        <v>147</v>
      </c>
      <c r="Z54"/>
      <c r="AA54" s="409">
        <v>0.51388888888888895</v>
      </c>
      <c r="AB54" s="407">
        <v>1</v>
      </c>
      <c r="AC54" s="408">
        <v>7</v>
      </c>
      <c r="AD54" s="185" t="s">
        <v>195</v>
      </c>
      <c r="AE54" s="401" t="s">
        <v>148</v>
      </c>
      <c r="AG54" s="409">
        <v>0.55555555555555558</v>
      </c>
      <c r="AH54" s="407">
        <v>1</v>
      </c>
      <c r="AI54" s="407">
        <v>16</v>
      </c>
      <c r="AJ54" s="185" t="s">
        <v>192</v>
      </c>
      <c r="AK54" s="401" t="s">
        <v>146</v>
      </c>
      <c r="AM54" s="297" t="s">
        <v>223</v>
      </c>
      <c r="AQ54" s="276"/>
      <c r="AR54" s="276"/>
      <c r="AS54" s="276"/>
    </row>
    <row r="55" spans="2:45">
      <c r="B55" s="409">
        <v>0.59027777777777779</v>
      </c>
      <c r="C55" s="407">
        <v>1</v>
      </c>
      <c r="D55" s="407">
        <v>13</v>
      </c>
      <c r="E55" s="185" t="s">
        <v>84</v>
      </c>
      <c r="F55" s="401" t="s">
        <v>39</v>
      </c>
      <c r="H55" s="409">
        <v>0.52777777777777779</v>
      </c>
      <c r="I55" s="407">
        <v>1</v>
      </c>
      <c r="J55" s="408">
        <v>4</v>
      </c>
      <c r="K55" s="185" t="s">
        <v>198</v>
      </c>
      <c r="L55" s="401" t="s">
        <v>148</v>
      </c>
      <c r="N55" s="409">
        <v>0.5625</v>
      </c>
      <c r="O55" s="407">
        <v>1</v>
      </c>
      <c r="P55" s="407">
        <v>9</v>
      </c>
      <c r="Q55" s="185" t="s">
        <v>81</v>
      </c>
      <c r="R55" s="401" t="s">
        <v>47</v>
      </c>
      <c r="T55" s="297" t="s">
        <v>101</v>
      </c>
      <c r="U55" s="409">
        <v>0.5625</v>
      </c>
      <c r="V55" s="407">
        <v>1</v>
      </c>
      <c r="W55" s="407">
        <v>16</v>
      </c>
      <c r="X55" s="185" t="s">
        <v>79</v>
      </c>
      <c r="Y55" s="401" t="s">
        <v>47</v>
      </c>
      <c r="Z55"/>
      <c r="AA55" s="409">
        <v>0.51388888888888895</v>
      </c>
      <c r="AB55" s="407">
        <v>1</v>
      </c>
      <c r="AC55" s="408">
        <v>8</v>
      </c>
      <c r="AD55" s="185" t="s">
        <v>198</v>
      </c>
      <c r="AE55" s="401" t="s">
        <v>148</v>
      </c>
      <c r="AG55" s="409">
        <v>0.56944444444444442</v>
      </c>
      <c r="AH55" s="407">
        <v>1</v>
      </c>
      <c r="AI55" s="407">
        <v>17</v>
      </c>
      <c r="AJ55" s="185" t="s">
        <v>78</v>
      </c>
      <c r="AK55" s="401" t="s">
        <v>47</v>
      </c>
      <c r="AM55" s="297" t="s">
        <v>101</v>
      </c>
      <c r="AQ55" s="276"/>
      <c r="AR55" s="276"/>
      <c r="AS55" s="276"/>
    </row>
    <row r="56" spans="2:45">
      <c r="B56" s="409">
        <v>0.59027777777777779</v>
      </c>
      <c r="C56" s="407">
        <v>1</v>
      </c>
      <c r="D56" s="407">
        <v>13</v>
      </c>
      <c r="E56" s="185" t="s">
        <v>190</v>
      </c>
      <c r="F56" s="401" t="s">
        <v>146</v>
      </c>
      <c r="H56" s="409">
        <v>0.53472222222222221</v>
      </c>
      <c r="I56" s="407">
        <v>1</v>
      </c>
      <c r="J56" s="408">
        <v>5</v>
      </c>
      <c r="K56" s="185" t="s">
        <v>197</v>
      </c>
      <c r="L56" s="401" t="s">
        <v>148</v>
      </c>
      <c r="N56" s="409">
        <v>0.55555555555555558</v>
      </c>
      <c r="O56" s="407">
        <v>1</v>
      </c>
      <c r="P56" s="408">
        <v>8</v>
      </c>
      <c r="Q56" s="185" t="s">
        <v>193</v>
      </c>
      <c r="R56" s="401" t="s">
        <v>146</v>
      </c>
      <c r="T56" s="297" t="s">
        <v>302</v>
      </c>
      <c r="U56" s="409">
        <v>0.5625</v>
      </c>
      <c r="V56" s="407">
        <v>1</v>
      </c>
      <c r="W56" s="407">
        <v>17</v>
      </c>
      <c r="X56" s="185" t="s">
        <v>190</v>
      </c>
      <c r="Y56" s="401" t="s">
        <v>146</v>
      </c>
      <c r="Z56"/>
      <c r="AA56" s="409">
        <v>0.52083333333333337</v>
      </c>
      <c r="AB56" s="407">
        <v>1</v>
      </c>
      <c r="AC56" s="408">
        <v>9</v>
      </c>
      <c r="AD56" s="185" t="s">
        <v>197</v>
      </c>
      <c r="AE56" s="401" t="s">
        <v>148</v>
      </c>
      <c r="AG56" s="409">
        <v>0.5625</v>
      </c>
      <c r="AH56" s="407">
        <v>1</v>
      </c>
      <c r="AI56" s="407">
        <v>17</v>
      </c>
      <c r="AJ56" s="185" t="s">
        <v>190</v>
      </c>
      <c r="AK56" s="401" t="s">
        <v>146</v>
      </c>
      <c r="AM56" s="297" t="s">
        <v>302</v>
      </c>
      <c r="AQ56" s="276"/>
      <c r="AR56" s="276"/>
      <c r="AS56" s="276"/>
    </row>
    <row r="57" spans="2:45">
      <c r="B57" s="409">
        <v>0.59027777777777779</v>
      </c>
      <c r="C57" s="407">
        <v>1</v>
      </c>
      <c r="D57" s="407">
        <v>13</v>
      </c>
      <c r="E57" s="185" t="s">
        <v>155</v>
      </c>
      <c r="F57" s="401" t="s">
        <v>147</v>
      </c>
      <c r="H57" s="409">
        <v>0.54166666666666663</v>
      </c>
      <c r="I57" s="407">
        <v>1</v>
      </c>
      <c r="J57" s="408">
        <v>6</v>
      </c>
      <c r="K57" s="185" t="s">
        <v>173</v>
      </c>
      <c r="L57" s="401" t="s">
        <v>148</v>
      </c>
      <c r="N57" s="409">
        <v>0.50694444444444442</v>
      </c>
      <c r="O57" s="407">
        <v>1</v>
      </c>
      <c r="P57" s="408">
        <v>1</v>
      </c>
      <c r="Q57" s="185" t="s">
        <v>76</v>
      </c>
      <c r="R57" s="401" t="s">
        <v>35</v>
      </c>
      <c r="T57" s="217" t="s">
        <v>292</v>
      </c>
      <c r="U57" s="409">
        <v>0.5625</v>
      </c>
      <c r="V57" s="407">
        <v>1</v>
      </c>
      <c r="W57" s="407">
        <v>17</v>
      </c>
      <c r="X57" s="185" t="s">
        <v>155</v>
      </c>
      <c r="Y57" s="401" t="s">
        <v>147</v>
      </c>
      <c r="Z57"/>
      <c r="AA57" s="409">
        <v>0.52777777777777779</v>
      </c>
      <c r="AB57" s="407">
        <v>1</v>
      </c>
      <c r="AC57" s="408">
        <v>10</v>
      </c>
      <c r="AD57" s="185" t="s">
        <v>173</v>
      </c>
      <c r="AE57" s="401" t="s">
        <v>148</v>
      </c>
      <c r="AG57" s="411">
        <v>0.50694444444444442</v>
      </c>
      <c r="AH57" s="410">
        <v>10</v>
      </c>
      <c r="AI57" s="412">
        <v>1</v>
      </c>
      <c r="AJ57" s="413" t="s">
        <v>76</v>
      </c>
      <c r="AK57" s="414" t="s">
        <v>35</v>
      </c>
      <c r="AM57" s="217" t="s">
        <v>292</v>
      </c>
      <c r="AQ57" s="276"/>
      <c r="AR57" s="276"/>
      <c r="AS57" s="276"/>
    </row>
    <row r="58" spans="2:45">
      <c r="B58" s="409">
        <v>0.59027777777777779</v>
      </c>
      <c r="C58" s="407">
        <v>1</v>
      </c>
      <c r="D58" s="407">
        <v>13</v>
      </c>
      <c r="E58" s="185" t="s">
        <v>78</v>
      </c>
      <c r="F58" s="401" t="s">
        <v>47</v>
      </c>
      <c r="H58" s="409">
        <v>0.54861111111111105</v>
      </c>
      <c r="I58" s="407">
        <v>1</v>
      </c>
      <c r="J58" s="408">
        <v>7</v>
      </c>
      <c r="K58" s="185" t="s">
        <v>194</v>
      </c>
      <c r="L58" s="401" t="s">
        <v>148</v>
      </c>
      <c r="N58" s="409">
        <v>0.52083333333333337</v>
      </c>
      <c r="O58" s="407">
        <v>1</v>
      </c>
      <c r="P58" s="408">
        <v>3</v>
      </c>
      <c r="Q58" s="185" t="s">
        <v>88</v>
      </c>
      <c r="R58" s="401" t="s">
        <v>33</v>
      </c>
      <c r="T58" s="217" t="s">
        <v>298</v>
      </c>
      <c r="U58" s="409">
        <v>0.56944444444444442</v>
      </c>
      <c r="V58" s="407">
        <v>1</v>
      </c>
      <c r="W58" s="407">
        <v>17</v>
      </c>
      <c r="X58" s="185" t="s">
        <v>78</v>
      </c>
      <c r="Y58" s="401" t="s">
        <v>47</v>
      </c>
      <c r="Z58"/>
      <c r="AA58" s="409">
        <v>0.53472222222222221</v>
      </c>
      <c r="AB58" s="407">
        <v>1</v>
      </c>
      <c r="AC58" s="408">
        <v>11</v>
      </c>
      <c r="AD58" s="185" t="s">
        <v>194</v>
      </c>
      <c r="AE58" s="401" t="s">
        <v>148</v>
      </c>
      <c r="AG58" s="409">
        <v>0.53472222222222221</v>
      </c>
      <c r="AH58" s="407">
        <v>1</v>
      </c>
      <c r="AI58" s="407">
        <v>11</v>
      </c>
      <c r="AJ58" s="185" t="s">
        <v>87</v>
      </c>
      <c r="AK58" s="401" t="s">
        <v>33</v>
      </c>
      <c r="AM58" s="217" t="s">
        <v>298</v>
      </c>
      <c r="AQ58" s="276"/>
      <c r="AR58" s="276"/>
      <c r="AS58" s="276"/>
    </row>
    <row r="59" spans="2:45">
      <c r="U59" s="406"/>
      <c r="V59" s="307"/>
      <c r="W59" s="307"/>
      <c r="X59" s="307"/>
      <c r="Y59" s="307"/>
      <c r="Z59" s="307"/>
      <c r="AQ59" s="276"/>
      <c r="AR59" s="276"/>
      <c r="AS59" s="276"/>
    </row>
    <row r="60" spans="2:45">
      <c r="U60" s="406"/>
      <c r="V60" s="307"/>
      <c r="W60" s="307"/>
      <c r="X60" s="307"/>
      <c r="Y60" s="307"/>
      <c r="Z60" s="307"/>
      <c r="AQ60" s="276"/>
      <c r="AR60" s="276"/>
      <c r="AS60" s="276"/>
    </row>
    <row r="61" spans="2:45">
      <c r="U61" s="406"/>
      <c r="V61" s="307"/>
      <c r="W61" s="307"/>
      <c r="X61" s="307"/>
      <c r="Y61" s="307"/>
      <c r="Z61" s="307"/>
      <c r="AQ61" s="276"/>
      <c r="AR61" s="276"/>
      <c r="AS61" s="276"/>
    </row>
    <row r="62" spans="2:45">
      <c r="U62" s="406"/>
      <c r="V62" s="307"/>
      <c r="W62" s="307"/>
      <c r="X62" s="307"/>
      <c r="Y62" s="307"/>
      <c r="Z62" s="307"/>
      <c r="AQ62" s="276"/>
      <c r="AR62" s="276"/>
      <c r="AS62" s="276"/>
    </row>
    <row r="63" spans="2:45">
      <c r="U63" s="406"/>
      <c r="V63" s="307"/>
      <c r="W63" s="307"/>
      <c r="X63" s="307"/>
      <c r="Y63" s="307"/>
      <c r="Z63" s="307"/>
      <c r="AQ63" s="276"/>
      <c r="AR63" s="276"/>
      <c r="AS63" s="276"/>
    </row>
    <row r="64" spans="2:45">
      <c r="U64" s="406"/>
      <c r="V64" s="307"/>
      <c r="W64" s="307"/>
      <c r="X64" s="307"/>
      <c r="Y64" s="307"/>
      <c r="Z64" s="307"/>
      <c r="AQ64" s="276"/>
      <c r="AR64" s="276"/>
      <c r="AS64" s="276"/>
    </row>
    <row r="65" spans="21:45">
      <c r="U65" s="406"/>
      <c r="V65" s="307"/>
      <c r="W65" s="307"/>
      <c r="X65" s="307"/>
      <c r="Y65" s="307"/>
      <c r="Z65" s="307"/>
      <c r="AQ65" s="276"/>
      <c r="AR65" s="276"/>
      <c r="AS65" s="276"/>
    </row>
    <row r="66" spans="21:45">
      <c r="U66" s="406"/>
      <c r="V66" s="307"/>
      <c r="W66" s="307"/>
      <c r="X66" s="307"/>
      <c r="Y66" s="307"/>
      <c r="Z66" s="307"/>
      <c r="AQ66" s="276"/>
      <c r="AR66" s="276"/>
      <c r="AS66" s="276"/>
    </row>
    <row r="67" spans="21:45">
      <c r="U67" s="406"/>
      <c r="V67" s="307"/>
      <c r="W67" s="307"/>
      <c r="X67" s="307"/>
      <c r="Y67" s="307"/>
      <c r="Z67" s="307"/>
      <c r="AQ67" s="276"/>
      <c r="AR67" s="276"/>
      <c r="AS67" s="276"/>
    </row>
    <row r="68" spans="21:45">
      <c r="U68" s="406"/>
      <c r="V68" s="307"/>
      <c r="W68" s="307"/>
      <c r="X68" s="307"/>
      <c r="Y68" s="307"/>
      <c r="Z68" s="307"/>
      <c r="AQ68" s="276"/>
      <c r="AR68" s="276"/>
      <c r="AS68" s="276"/>
    </row>
    <row r="69" spans="21:45">
      <c r="U69" s="406"/>
      <c r="V69" s="307"/>
      <c r="W69" s="307"/>
      <c r="X69" s="307"/>
      <c r="Y69" s="307"/>
      <c r="Z69" s="307"/>
      <c r="AQ69" s="276"/>
      <c r="AR69" s="276"/>
      <c r="AS69" s="276"/>
    </row>
    <row r="70" spans="21:45">
      <c r="U70" s="406"/>
    </row>
    <row r="71" spans="21:45">
      <c r="U71" s="406"/>
    </row>
    <row r="72" spans="21:45">
      <c r="U72" s="406"/>
    </row>
    <row r="73" spans="21:45">
      <c r="U73" s="406"/>
    </row>
  </sheetData>
  <mergeCells count="17">
    <mergeCell ref="AO14:AP14"/>
    <mergeCell ref="AO15:AP15"/>
    <mergeCell ref="AN17:AS17"/>
    <mergeCell ref="U2:AK2"/>
    <mergeCell ref="U3:AK3"/>
    <mergeCell ref="U4:AK4"/>
    <mergeCell ref="U6:Y6"/>
    <mergeCell ref="AA6:AE6"/>
    <mergeCell ref="AG6:AK6"/>
    <mergeCell ref="AN6:AS6"/>
    <mergeCell ref="AO7:AP7"/>
    <mergeCell ref="B2:R2"/>
    <mergeCell ref="B3:R3"/>
    <mergeCell ref="B4:R4"/>
    <mergeCell ref="B6:F6"/>
    <mergeCell ref="H6:L6"/>
    <mergeCell ref="N6:R6"/>
  </mergeCells>
  <phoneticPr fontId="1" type="noConversion"/>
  <pageMargins left="0.5" right="0.5" top="0.5" bottom="0.5" header="0.5" footer="0.5"/>
  <pageSetup scale="25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dimension ref="A3:M69"/>
  <sheetViews>
    <sheetView workbookViewId="0">
      <selection activeCell="K3" sqref="K3:M3"/>
    </sheetView>
  </sheetViews>
  <sheetFormatPr defaultColWidth="11" defaultRowHeight="12.75"/>
  <cols>
    <col min="2" max="2" width="5.25" style="1" bestFit="1" customWidth="1"/>
    <col min="3" max="3" width="15.625" style="209" bestFit="1" customWidth="1"/>
    <col min="4" max="4" width="12.25" style="209" bestFit="1" customWidth="1"/>
    <col min="5" max="6" width="9.625" style="210" customWidth="1"/>
    <col min="7" max="7" width="7.75" style="210" bestFit="1" customWidth="1"/>
    <col min="8" max="8" width="12.75" style="209" bestFit="1" customWidth="1"/>
    <col min="9" max="9" width="9.375" style="209" bestFit="1" customWidth="1"/>
    <col min="11" max="11" width="15.875" style="217" bestFit="1" customWidth="1"/>
    <col min="12" max="12" width="13.625" style="217" bestFit="1" customWidth="1"/>
    <col min="13" max="13" width="3.125" style="210" bestFit="1" customWidth="1"/>
  </cols>
  <sheetData>
    <row r="3" spans="1:13">
      <c r="K3" s="357" t="s">
        <v>7</v>
      </c>
      <c r="L3" s="357" t="s">
        <v>281</v>
      </c>
      <c r="M3" s="357" t="s">
        <v>282</v>
      </c>
    </row>
    <row r="4" spans="1:13" ht="15.75">
      <c r="B4" s="211"/>
      <c r="C4" s="97" t="s">
        <v>108</v>
      </c>
      <c r="J4" s="90"/>
      <c r="K4" s="341" t="s">
        <v>148</v>
      </c>
      <c r="L4" s="342" t="s">
        <v>258</v>
      </c>
      <c r="M4" s="343" t="s">
        <v>255</v>
      </c>
    </row>
    <row r="5" spans="1:13" ht="15.75">
      <c r="A5" s="221"/>
      <c r="B5" s="229"/>
      <c r="C5" s="230"/>
      <c r="D5" s="230"/>
      <c r="E5" s="231"/>
      <c r="F5" s="251"/>
      <c r="G5" s="232"/>
      <c r="H5" s="233"/>
      <c r="I5" s="233"/>
      <c r="K5" s="341" t="s">
        <v>146</v>
      </c>
      <c r="L5" s="344" t="s">
        <v>259</v>
      </c>
      <c r="M5" s="343" t="s">
        <v>255</v>
      </c>
    </row>
    <row r="6" spans="1:13" ht="15.75">
      <c r="B6" s="212">
        <v>1</v>
      </c>
      <c r="C6" s="214" t="s">
        <v>141</v>
      </c>
      <c r="D6" s="214" t="s">
        <v>142</v>
      </c>
      <c r="F6" s="252">
        <v>72</v>
      </c>
      <c r="G6" s="210">
        <v>12</v>
      </c>
      <c r="H6" s="209" t="s">
        <v>143</v>
      </c>
      <c r="I6" s="209" t="s">
        <v>144</v>
      </c>
      <c r="K6" s="345" t="s">
        <v>181</v>
      </c>
      <c r="L6" s="344" t="s">
        <v>260</v>
      </c>
      <c r="M6" s="343" t="s">
        <v>255</v>
      </c>
    </row>
    <row r="7" spans="1:13" ht="15.75">
      <c r="B7" s="212">
        <v>2</v>
      </c>
      <c r="C7" s="214" t="s">
        <v>145</v>
      </c>
      <c r="D7" s="214" t="s">
        <v>142</v>
      </c>
      <c r="F7" s="252">
        <v>76</v>
      </c>
      <c r="G7" s="210">
        <v>9</v>
      </c>
      <c r="H7" s="209" t="s">
        <v>143</v>
      </c>
      <c r="I7" s="209" t="s">
        <v>144</v>
      </c>
      <c r="K7" s="345" t="s">
        <v>182</v>
      </c>
      <c r="L7" s="342" t="s">
        <v>251</v>
      </c>
      <c r="M7" s="343" t="s">
        <v>255</v>
      </c>
    </row>
    <row r="8" spans="1:13" ht="15.75">
      <c r="A8" s="221"/>
      <c r="B8" s="212">
        <v>1</v>
      </c>
      <c r="C8" s="214" t="s">
        <v>109</v>
      </c>
      <c r="D8" s="214" t="s">
        <v>110</v>
      </c>
      <c r="F8" s="252">
        <v>78.5</v>
      </c>
      <c r="G8" s="210">
        <v>10</v>
      </c>
      <c r="H8" s="209" t="s">
        <v>111</v>
      </c>
      <c r="I8" s="209" t="s">
        <v>112</v>
      </c>
      <c r="K8" s="346" t="s">
        <v>180</v>
      </c>
      <c r="L8" s="342" t="s">
        <v>252</v>
      </c>
      <c r="M8" s="343" t="s">
        <v>255</v>
      </c>
    </row>
    <row r="9" spans="1:13" ht="15.75">
      <c r="B9" s="212">
        <v>2</v>
      </c>
      <c r="C9" s="214" t="s">
        <v>113</v>
      </c>
      <c r="D9" s="214" t="s">
        <v>110</v>
      </c>
      <c r="F9" s="252">
        <v>80.5</v>
      </c>
      <c r="G9" s="210">
        <v>11</v>
      </c>
      <c r="H9" s="209" t="s">
        <v>111</v>
      </c>
      <c r="I9" s="209" t="s">
        <v>114</v>
      </c>
      <c r="K9" s="345" t="s">
        <v>183</v>
      </c>
      <c r="L9" s="342" t="s">
        <v>253</v>
      </c>
      <c r="M9" s="343" t="s">
        <v>255</v>
      </c>
    </row>
    <row r="10" spans="1:13" ht="15.75">
      <c r="B10" s="212">
        <v>3</v>
      </c>
      <c r="C10" s="214" t="s">
        <v>115</v>
      </c>
      <c r="D10" s="214" t="s">
        <v>110</v>
      </c>
      <c r="F10" s="252">
        <v>81.3</v>
      </c>
      <c r="G10" s="210">
        <v>10</v>
      </c>
      <c r="H10" s="209" t="s">
        <v>111</v>
      </c>
      <c r="I10" s="209" t="s">
        <v>114</v>
      </c>
      <c r="K10" s="347" t="s">
        <v>35</v>
      </c>
      <c r="L10" s="348" t="s">
        <v>37</v>
      </c>
      <c r="M10" s="349" t="s">
        <v>257</v>
      </c>
    </row>
    <row r="11" spans="1:13" ht="15.75">
      <c r="B11" s="212">
        <v>4</v>
      </c>
      <c r="C11" s="214" t="s">
        <v>116</v>
      </c>
      <c r="D11" s="214" t="s">
        <v>110</v>
      </c>
      <c r="F11" s="252">
        <v>82</v>
      </c>
      <c r="G11" s="210">
        <v>11</v>
      </c>
      <c r="H11" s="209" t="s">
        <v>111</v>
      </c>
      <c r="I11" s="209" t="s">
        <v>117</v>
      </c>
      <c r="K11" s="347" t="s">
        <v>47</v>
      </c>
      <c r="L11" s="348" t="s">
        <v>48</v>
      </c>
      <c r="M11" s="349" t="s">
        <v>257</v>
      </c>
    </row>
    <row r="12" spans="1:13" ht="15.75">
      <c r="B12" s="212">
        <v>5</v>
      </c>
      <c r="C12" s="214" t="s">
        <v>118</v>
      </c>
      <c r="D12" s="214" t="s">
        <v>110</v>
      </c>
      <c r="F12" s="252">
        <v>85.5</v>
      </c>
      <c r="G12" s="210">
        <v>11</v>
      </c>
      <c r="H12" s="209" t="s">
        <v>111</v>
      </c>
      <c r="I12" s="209" t="s">
        <v>117</v>
      </c>
      <c r="K12" s="347" t="s">
        <v>33</v>
      </c>
      <c r="L12" s="348" t="s">
        <v>68</v>
      </c>
      <c r="M12" s="349" t="s">
        <v>257</v>
      </c>
    </row>
    <row r="13" spans="1:13" ht="15.75">
      <c r="B13" s="212">
        <v>6</v>
      </c>
      <c r="C13" s="214" t="s">
        <v>119</v>
      </c>
      <c r="D13" s="214" t="s">
        <v>110</v>
      </c>
      <c r="F13" s="252">
        <v>90</v>
      </c>
      <c r="G13" s="210">
        <v>9</v>
      </c>
      <c r="H13" s="209" t="s">
        <v>111</v>
      </c>
      <c r="I13" s="209" t="s">
        <v>117</v>
      </c>
      <c r="K13" s="347" t="s">
        <v>39</v>
      </c>
      <c r="L13" s="348" t="s">
        <v>64</v>
      </c>
      <c r="M13" s="349" t="s">
        <v>257</v>
      </c>
    </row>
    <row r="14" spans="1:13" ht="15.75">
      <c r="B14" s="223" t="s">
        <v>53</v>
      </c>
      <c r="C14" s="224"/>
      <c r="D14" s="224" t="s">
        <v>110</v>
      </c>
      <c r="E14" s="225"/>
      <c r="F14" s="253"/>
      <c r="G14" s="225"/>
      <c r="H14" s="226" t="s">
        <v>111</v>
      </c>
      <c r="I14" s="226" t="s">
        <v>117</v>
      </c>
      <c r="K14" s="347" t="s">
        <v>55</v>
      </c>
      <c r="L14" s="348" t="s">
        <v>56</v>
      </c>
      <c r="M14" s="349" t="s">
        <v>257</v>
      </c>
    </row>
    <row r="15" spans="1:13" ht="15.75">
      <c r="B15" s="212">
        <v>1</v>
      </c>
      <c r="C15" s="299" t="s">
        <v>166</v>
      </c>
      <c r="D15" s="215" t="s">
        <v>146</v>
      </c>
      <c r="H15" s="209" t="s">
        <v>249</v>
      </c>
      <c r="K15" s="347" t="s">
        <v>42</v>
      </c>
      <c r="L15" s="348" t="s">
        <v>44</v>
      </c>
      <c r="M15" s="349" t="s">
        <v>257</v>
      </c>
    </row>
    <row r="16" spans="1:13" ht="15.75">
      <c r="B16" s="212">
        <v>2</v>
      </c>
      <c r="C16" s="289" t="s">
        <v>167</v>
      </c>
      <c r="D16" s="215" t="s">
        <v>146</v>
      </c>
      <c r="H16" s="209" t="s">
        <v>249</v>
      </c>
      <c r="K16" s="350" t="s">
        <v>142</v>
      </c>
      <c r="L16" s="351" t="s">
        <v>143</v>
      </c>
      <c r="M16" s="352" t="s">
        <v>256</v>
      </c>
    </row>
    <row r="17" spans="1:13" ht="15.75">
      <c r="B17" s="212">
        <v>3</v>
      </c>
      <c r="C17" s="299" t="s">
        <v>168</v>
      </c>
      <c r="D17" s="215" t="s">
        <v>146</v>
      </c>
      <c r="H17" s="209" t="s">
        <v>249</v>
      </c>
      <c r="K17" s="350" t="s">
        <v>110</v>
      </c>
      <c r="L17" s="351" t="s">
        <v>111</v>
      </c>
      <c r="M17" s="352" t="s">
        <v>256</v>
      </c>
    </row>
    <row r="18" spans="1:13" ht="15.75">
      <c r="B18" s="212">
        <v>4</v>
      </c>
      <c r="C18" s="289" t="s">
        <v>169</v>
      </c>
      <c r="D18" s="215" t="s">
        <v>146</v>
      </c>
      <c r="H18" s="209" t="s">
        <v>249</v>
      </c>
      <c r="K18" s="350" t="s">
        <v>139</v>
      </c>
      <c r="L18" s="351" t="s">
        <v>140</v>
      </c>
      <c r="M18" s="352" t="s">
        <v>256</v>
      </c>
    </row>
    <row r="19" spans="1:13" ht="15.75">
      <c r="B19" s="212">
        <v>5</v>
      </c>
      <c r="C19" s="300" t="s">
        <v>170</v>
      </c>
      <c r="D19" s="215" t="s">
        <v>146</v>
      </c>
      <c r="H19" s="209" t="s">
        <v>249</v>
      </c>
      <c r="K19" s="350" t="s">
        <v>135</v>
      </c>
      <c r="L19" s="351" t="s">
        <v>137</v>
      </c>
      <c r="M19" s="352" t="s">
        <v>256</v>
      </c>
    </row>
    <row r="20" spans="1:13" ht="15.75">
      <c r="B20" s="212">
        <v>6</v>
      </c>
      <c r="C20" s="299" t="s">
        <v>171</v>
      </c>
      <c r="D20" s="215" t="s">
        <v>146</v>
      </c>
      <c r="H20" s="209" t="s">
        <v>249</v>
      </c>
      <c r="K20" s="353" t="s">
        <v>121</v>
      </c>
      <c r="L20" s="351" t="s">
        <v>122</v>
      </c>
      <c r="M20" s="352" t="s">
        <v>256</v>
      </c>
    </row>
    <row r="21" spans="1:13" ht="15.75">
      <c r="A21" s="221" t="s">
        <v>93</v>
      </c>
      <c r="B21" s="228" t="s">
        <v>32</v>
      </c>
      <c r="C21" s="230" t="s">
        <v>34</v>
      </c>
      <c r="D21" s="230" t="s">
        <v>35</v>
      </c>
      <c r="E21" s="231" t="s">
        <v>36</v>
      </c>
      <c r="F21" s="251">
        <v>81.2</v>
      </c>
      <c r="G21" s="232">
        <v>11</v>
      </c>
      <c r="H21" s="233" t="s">
        <v>37</v>
      </c>
      <c r="I21" s="233" t="s">
        <v>38</v>
      </c>
      <c r="K21" s="354" t="s">
        <v>130</v>
      </c>
      <c r="L21" s="351" t="s">
        <v>132</v>
      </c>
      <c r="M21" s="352" t="s">
        <v>256</v>
      </c>
    </row>
    <row r="22" spans="1:13" ht="15.75">
      <c r="C22" s="275" t="s">
        <v>184</v>
      </c>
      <c r="D22" s="274" t="s">
        <v>181</v>
      </c>
      <c r="H22" s="209" t="s">
        <v>250</v>
      </c>
      <c r="K22" s="355" t="s">
        <v>261</v>
      </c>
      <c r="L22" s="355" t="s">
        <v>262</v>
      </c>
      <c r="M22" s="356"/>
    </row>
    <row r="23" spans="1:13" ht="15.75">
      <c r="A23" s="221" t="s">
        <v>93</v>
      </c>
      <c r="B23" s="212">
        <v>1</v>
      </c>
      <c r="C23" s="214" t="s">
        <v>46</v>
      </c>
      <c r="D23" s="214" t="s">
        <v>47</v>
      </c>
      <c r="F23" s="252">
        <v>69.400000000000006</v>
      </c>
      <c r="G23" s="210">
        <v>12</v>
      </c>
      <c r="H23" s="209" t="s">
        <v>48</v>
      </c>
      <c r="K23" s="355" t="s">
        <v>263</v>
      </c>
      <c r="L23" s="355" t="s">
        <v>262</v>
      </c>
      <c r="M23" s="356"/>
    </row>
    <row r="24" spans="1:13" ht="15.75">
      <c r="A24" s="221" t="s">
        <v>93</v>
      </c>
      <c r="B24" s="212">
        <v>2</v>
      </c>
      <c r="C24" s="214" t="s">
        <v>49</v>
      </c>
      <c r="D24" s="214" t="s">
        <v>47</v>
      </c>
      <c r="F24" s="252">
        <v>75.8</v>
      </c>
      <c r="G24" s="210">
        <v>12</v>
      </c>
      <c r="H24" s="209" t="s">
        <v>48</v>
      </c>
      <c r="K24" s="355" t="s">
        <v>264</v>
      </c>
      <c r="L24" s="355"/>
      <c r="M24" s="356"/>
    </row>
    <row r="25" spans="1:13" ht="15.75">
      <c r="A25" s="221" t="s">
        <v>93</v>
      </c>
      <c r="B25" s="212">
        <v>3</v>
      </c>
      <c r="C25" s="214" t="s">
        <v>100</v>
      </c>
      <c r="D25" s="214" t="s">
        <v>47</v>
      </c>
      <c r="F25" s="252">
        <v>76.7</v>
      </c>
      <c r="G25" s="210">
        <v>12</v>
      </c>
      <c r="H25" s="209" t="s">
        <v>48</v>
      </c>
      <c r="K25" s="355" t="s">
        <v>264</v>
      </c>
      <c r="L25" s="355"/>
      <c r="M25" s="356"/>
    </row>
    <row r="26" spans="1:13" ht="15.75">
      <c r="A26" s="221" t="s">
        <v>93</v>
      </c>
      <c r="B26" s="212">
        <v>4</v>
      </c>
      <c r="C26" s="214" t="s">
        <v>50</v>
      </c>
      <c r="D26" s="214" t="s">
        <v>47</v>
      </c>
      <c r="F26" s="252">
        <v>73.8</v>
      </c>
      <c r="G26" s="210">
        <v>11</v>
      </c>
      <c r="H26" s="209" t="s">
        <v>48</v>
      </c>
      <c r="K26" s="355" t="s">
        <v>264</v>
      </c>
      <c r="L26" s="355"/>
      <c r="M26" s="356"/>
    </row>
    <row r="27" spans="1:13" ht="15.75">
      <c r="A27" s="221" t="s">
        <v>93</v>
      </c>
      <c r="B27" s="212">
        <v>5</v>
      </c>
      <c r="C27" s="214" t="s">
        <v>51</v>
      </c>
      <c r="D27" s="214" t="s">
        <v>47</v>
      </c>
      <c r="F27" s="252">
        <v>78.3</v>
      </c>
      <c r="G27" s="210">
        <v>10</v>
      </c>
      <c r="H27" s="209" t="s">
        <v>48</v>
      </c>
      <c r="K27" s="355" t="s">
        <v>264</v>
      </c>
      <c r="L27" s="355"/>
      <c r="M27" s="356"/>
    </row>
    <row r="28" spans="1:13" ht="15.75">
      <c r="A28" s="221" t="s">
        <v>93</v>
      </c>
      <c r="B28" s="212">
        <v>6</v>
      </c>
      <c r="C28" s="214" t="s">
        <v>52</v>
      </c>
      <c r="D28" s="214" t="s">
        <v>47</v>
      </c>
      <c r="F28" s="252">
        <v>76.2</v>
      </c>
      <c r="G28" s="210">
        <v>9</v>
      </c>
      <c r="H28" s="209" t="s">
        <v>48</v>
      </c>
      <c r="K28" s="355" t="s">
        <v>264</v>
      </c>
      <c r="L28" s="355"/>
      <c r="M28" s="356"/>
    </row>
    <row r="29" spans="1:13" ht="15.75">
      <c r="A29" s="222" t="s">
        <v>93</v>
      </c>
      <c r="B29" s="223" t="s">
        <v>53</v>
      </c>
      <c r="C29" s="224"/>
      <c r="D29" s="224" t="s">
        <v>47</v>
      </c>
      <c r="E29" s="225"/>
      <c r="F29" s="253"/>
      <c r="G29" s="225"/>
      <c r="H29" s="226" t="s">
        <v>48</v>
      </c>
      <c r="I29" s="226"/>
      <c r="K29" s="355" t="s">
        <v>265</v>
      </c>
      <c r="L29" s="355"/>
      <c r="M29" s="356"/>
    </row>
    <row r="30" spans="1:13" ht="15.75">
      <c r="C30" s="275" t="s">
        <v>185</v>
      </c>
      <c r="D30" s="274" t="s">
        <v>182</v>
      </c>
      <c r="H30" s="340" t="s">
        <v>251</v>
      </c>
      <c r="K30" s="355" t="s">
        <v>265</v>
      </c>
      <c r="L30" s="355"/>
      <c r="M30" s="356"/>
    </row>
    <row r="31" spans="1:13" ht="15.75">
      <c r="B31" s="212">
        <v>1</v>
      </c>
      <c r="C31" s="214" t="s">
        <v>138</v>
      </c>
      <c r="D31" s="214" t="s">
        <v>139</v>
      </c>
      <c r="F31" s="252">
        <v>75.3</v>
      </c>
      <c r="G31" s="210">
        <v>12</v>
      </c>
      <c r="H31" s="209" t="s">
        <v>140</v>
      </c>
      <c r="K31" s="355" t="s">
        <v>265</v>
      </c>
      <c r="L31" s="355"/>
      <c r="M31" s="356"/>
    </row>
    <row r="32" spans="1:13" ht="15.75">
      <c r="A32" s="221" t="s">
        <v>93</v>
      </c>
      <c r="B32" s="212">
        <v>1</v>
      </c>
      <c r="C32" s="214" t="s">
        <v>67</v>
      </c>
      <c r="D32" s="214" t="s">
        <v>33</v>
      </c>
      <c r="E32" s="123"/>
      <c r="F32" s="254">
        <v>71.8</v>
      </c>
      <c r="G32" s="210">
        <v>11</v>
      </c>
      <c r="H32" s="209" t="s">
        <v>68</v>
      </c>
      <c r="I32" s="209" t="s">
        <v>69</v>
      </c>
      <c r="K32" s="355" t="s">
        <v>266</v>
      </c>
      <c r="L32" s="355" t="s">
        <v>267</v>
      </c>
      <c r="M32" s="356"/>
    </row>
    <row r="33" spans="1:13" ht="15.75">
      <c r="A33" s="221" t="s">
        <v>93</v>
      </c>
      <c r="B33" s="212">
        <v>2</v>
      </c>
      <c r="C33" s="214" t="s">
        <v>70</v>
      </c>
      <c r="D33" s="214" t="s">
        <v>33</v>
      </c>
      <c r="E33" s="123"/>
      <c r="F33" s="254">
        <v>80.5</v>
      </c>
      <c r="G33" s="210">
        <v>12</v>
      </c>
      <c r="H33" s="209" t="s">
        <v>68</v>
      </c>
      <c r="I33" s="209" t="s">
        <v>69</v>
      </c>
      <c r="K33" s="355" t="s">
        <v>266</v>
      </c>
      <c r="L33" s="355" t="s">
        <v>268</v>
      </c>
      <c r="M33" s="356"/>
    </row>
    <row r="34" spans="1:13" ht="15.75">
      <c r="A34" s="221" t="s">
        <v>93</v>
      </c>
      <c r="B34" s="212">
        <v>3</v>
      </c>
      <c r="C34" s="214" t="s">
        <v>71</v>
      </c>
      <c r="D34" s="214" t="s">
        <v>33</v>
      </c>
      <c r="E34" s="123"/>
      <c r="F34" s="254">
        <v>81.8</v>
      </c>
      <c r="G34" s="210">
        <v>12</v>
      </c>
      <c r="H34" s="209" t="s">
        <v>68</v>
      </c>
      <c r="I34" s="209" t="s">
        <v>69</v>
      </c>
      <c r="K34" s="355" t="s">
        <v>266</v>
      </c>
      <c r="L34" s="355" t="s">
        <v>269</v>
      </c>
      <c r="M34" s="356"/>
    </row>
    <row r="35" spans="1:13" ht="15.75">
      <c r="A35" s="221" t="s">
        <v>93</v>
      </c>
      <c r="B35" s="212">
        <v>4</v>
      </c>
      <c r="C35" s="214" t="s">
        <v>72</v>
      </c>
      <c r="D35" s="214" t="s">
        <v>33</v>
      </c>
      <c r="E35" s="123"/>
      <c r="F35" s="254">
        <v>83.3</v>
      </c>
      <c r="G35" s="210">
        <v>11</v>
      </c>
      <c r="H35" s="209" t="s">
        <v>68</v>
      </c>
      <c r="I35" s="209" t="s">
        <v>69</v>
      </c>
      <c r="K35" s="355" t="s">
        <v>266</v>
      </c>
      <c r="L35" s="355" t="s">
        <v>270</v>
      </c>
      <c r="M35" s="356"/>
    </row>
    <row r="36" spans="1:13" ht="15.75">
      <c r="A36" s="221" t="s">
        <v>93</v>
      </c>
      <c r="B36" s="212">
        <v>5</v>
      </c>
      <c r="C36" s="214" t="s">
        <v>73</v>
      </c>
      <c r="D36" s="214" t="s">
        <v>33</v>
      </c>
      <c r="E36" s="123"/>
      <c r="F36" s="254">
        <v>81.2</v>
      </c>
      <c r="G36" s="210">
        <v>10</v>
      </c>
      <c r="H36" s="209" t="s">
        <v>68</v>
      </c>
      <c r="I36" s="209" t="s">
        <v>69</v>
      </c>
      <c r="K36" s="355" t="s">
        <v>266</v>
      </c>
      <c r="L36" s="355" t="s">
        <v>271</v>
      </c>
      <c r="M36" s="356"/>
    </row>
    <row r="37" spans="1:13" ht="15.75">
      <c r="A37" s="221" t="s">
        <v>93</v>
      </c>
      <c r="B37" s="212">
        <v>6</v>
      </c>
      <c r="C37" s="214" t="s">
        <v>74</v>
      </c>
      <c r="D37" s="214" t="s">
        <v>33</v>
      </c>
      <c r="E37" s="123"/>
      <c r="F37" s="254">
        <v>84.3</v>
      </c>
      <c r="G37" s="210">
        <v>11</v>
      </c>
      <c r="H37" s="209" t="s">
        <v>68</v>
      </c>
      <c r="I37" s="209" t="s">
        <v>69</v>
      </c>
      <c r="K37" s="355" t="s">
        <v>266</v>
      </c>
      <c r="L37" s="355" t="s">
        <v>272</v>
      </c>
      <c r="M37" s="356"/>
    </row>
    <row r="38" spans="1:13" ht="15.75">
      <c r="A38" s="221" t="s">
        <v>93</v>
      </c>
      <c r="B38" s="213" t="s">
        <v>53</v>
      </c>
      <c r="C38" s="214" t="s">
        <v>75</v>
      </c>
      <c r="D38" s="214" t="s">
        <v>33</v>
      </c>
      <c r="E38" s="123"/>
      <c r="F38" s="254">
        <v>83.5</v>
      </c>
      <c r="G38" s="210">
        <v>11</v>
      </c>
      <c r="H38" s="209" t="s">
        <v>68</v>
      </c>
      <c r="I38" s="209" t="s">
        <v>69</v>
      </c>
      <c r="K38" s="355" t="s">
        <v>266</v>
      </c>
      <c r="L38" s="355" t="s">
        <v>273</v>
      </c>
      <c r="M38" s="356"/>
    </row>
    <row r="39" spans="1:13" ht="15.75">
      <c r="C39" s="301" t="s">
        <v>178</v>
      </c>
      <c r="D39" s="301" t="s">
        <v>180</v>
      </c>
      <c r="H39" s="340" t="s">
        <v>252</v>
      </c>
      <c r="K39" s="355" t="s">
        <v>266</v>
      </c>
      <c r="L39" s="355" t="s">
        <v>274</v>
      </c>
      <c r="M39" s="356"/>
    </row>
    <row r="40" spans="1:13" ht="15.75">
      <c r="C40" s="289" t="s">
        <v>179</v>
      </c>
      <c r="D40" s="289" t="s">
        <v>180</v>
      </c>
      <c r="H40" s="340" t="s">
        <v>252</v>
      </c>
      <c r="K40" s="355" t="s">
        <v>266</v>
      </c>
      <c r="L40" s="355" t="s">
        <v>275</v>
      </c>
      <c r="M40" s="356"/>
    </row>
    <row r="41" spans="1:13" ht="15.75">
      <c r="A41" s="221" t="s">
        <v>93</v>
      </c>
      <c r="B41" s="256">
        <v>1</v>
      </c>
      <c r="C41" s="257" t="s">
        <v>63</v>
      </c>
      <c r="D41" s="258" t="s">
        <v>39</v>
      </c>
      <c r="E41" s="123"/>
      <c r="F41" s="254">
        <v>78.2</v>
      </c>
      <c r="G41" s="210">
        <v>11</v>
      </c>
      <c r="H41" s="209" t="s">
        <v>64</v>
      </c>
      <c r="K41" s="355" t="s">
        <v>266</v>
      </c>
      <c r="L41" s="355" t="s">
        <v>276</v>
      </c>
      <c r="M41" s="356"/>
    </row>
    <row r="42" spans="1:13" ht="15.75">
      <c r="A42" s="221" t="s">
        <v>93</v>
      </c>
      <c r="B42" s="256">
        <v>2</v>
      </c>
      <c r="C42" s="257" t="s">
        <v>65</v>
      </c>
      <c r="D42" s="258" t="s">
        <v>39</v>
      </c>
      <c r="E42" s="123"/>
      <c r="F42" s="254">
        <v>76.2</v>
      </c>
      <c r="G42" s="210">
        <v>12</v>
      </c>
      <c r="H42" s="209" t="s">
        <v>64</v>
      </c>
      <c r="K42" s="355" t="s">
        <v>266</v>
      </c>
      <c r="L42" s="355" t="s">
        <v>277</v>
      </c>
      <c r="M42" s="356"/>
    </row>
    <row r="43" spans="1:13" ht="15.75">
      <c r="A43" s="221" t="s">
        <v>93</v>
      </c>
      <c r="B43" s="256">
        <v>5</v>
      </c>
      <c r="C43" s="257" t="s">
        <v>66</v>
      </c>
      <c r="D43" s="258" t="s">
        <v>39</v>
      </c>
      <c r="E43" s="123"/>
      <c r="F43" s="254">
        <v>81.8</v>
      </c>
      <c r="G43" s="210">
        <v>10</v>
      </c>
      <c r="H43" s="209" t="s">
        <v>64</v>
      </c>
      <c r="K43" s="355" t="s">
        <v>266</v>
      </c>
      <c r="L43" s="355" t="s">
        <v>278</v>
      </c>
      <c r="M43" s="356"/>
    </row>
    <row r="44" spans="1:13" ht="15.75">
      <c r="A44" s="221" t="s">
        <v>93</v>
      </c>
      <c r="B44" s="212">
        <v>1</v>
      </c>
      <c r="C44" s="214" t="s">
        <v>54</v>
      </c>
      <c r="D44" s="214" t="s">
        <v>55</v>
      </c>
      <c r="F44" s="252">
        <v>78.5</v>
      </c>
      <c r="G44" s="210">
        <v>12</v>
      </c>
      <c r="H44" s="209" t="s">
        <v>56</v>
      </c>
      <c r="K44" s="355" t="s">
        <v>266</v>
      </c>
      <c r="L44" s="355" t="s">
        <v>279</v>
      </c>
      <c r="M44" s="356"/>
    </row>
    <row r="45" spans="1:13" ht="15.75">
      <c r="A45" s="221" t="s">
        <v>93</v>
      </c>
      <c r="B45" s="212">
        <v>2</v>
      </c>
      <c r="C45" s="214" t="s">
        <v>57</v>
      </c>
      <c r="D45" s="214" t="s">
        <v>55</v>
      </c>
      <c r="F45" s="252">
        <v>82.8</v>
      </c>
      <c r="G45" s="210">
        <v>9</v>
      </c>
      <c r="H45" s="209" t="s">
        <v>56</v>
      </c>
      <c r="K45" s="355" t="s">
        <v>266</v>
      </c>
      <c r="L45" s="355" t="s">
        <v>280</v>
      </c>
      <c r="M45" s="356"/>
    </row>
    <row r="46" spans="1:13" ht="15.75">
      <c r="A46" s="221" t="s">
        <v>93</v>
      </c>
      <c r="B46" s="212">
        <v>3</v>
      </c>
      <c r="C46" s="214" t="s">
        <v>58</v>
      </c>
      <c r="D46" s="214" t="s">
        <v>55</v>
      </c>
      <c r="F46" s="252">
        <v>83.5</v>
      </c>
      <c r="G46" s="210">
        <v>12</v>
      </c>
      <c r="H46" s="209" t="s">
        <v>56</v>
      </c>
      <c r="K46" s="355"/>
      <c r="L46" s="355"/>
      <c r="M46" s="356"/>
    </row>
    <row r="47" spans="1:13" ht="15.75">
      <c r="A47" s="221" t="s">
        <v>93</v>
      </c>
      <c r="B47" s="212">
        <v>4</v>
      </c>
      <c r="C47" s="214" t="s">
        <v>59</v>
      </c>
      <c r="D47" s="214" t="s">
        <v>55</v>
      </c>
      <c r="F47" s="252">
        <v>92.2</v>
      </c>
      <c r="G47" s="210">
        <v>12</v>
      </c>
      <c r="H47" s="209" t="s">
        <v>56</v>
      </c>
      <c r="K47" s="355"/>
      <c r="L47" s="355"/>
      <c r="M47" s="356"/>
    </row>
    <row r="48" spans="1:13" ht="15.75">
      <c r="A48" s="221" t="s">
        <v>93</v>
      </c>
      <c r="B48" s="212">
        <v>5</v>
      </c>
      <c r="C48" s="214" t="s">
        <v>60</v>
      </c>
      <c r="D48" s="214" t="s">
        <v>55</v>
      </c>
      <c r="F48" s="252">
        <v>132</v>
      </c>
      <c r="G48" s="210">
        <v>9</v>
      </c>
      <c r="H48" s="209" t="s">
        <v>56</v>
      </c>
      <c r="K48" s="355"/>
      <c r="L48" s="355"/>
      <c r="M48" s="356"/>
    </row>
    <row r="49" spans="1:13" ht="15.75">
      <c r="A49" s="221" t="s">
        <v>93</v>
      </c>
      <c r="B49" s="212">
        <v>6</v>
      </c>
      <c r="C49" s="214" t="s">
        <v>61</v>
      </c>
      <c r="D49" s="214" t="s">
        <v>55</v>
      </c>
      <c r="F49" s="252">
        <v>135.19999999999999</v>
      </c>
      <c r="G49" s="210">
        <v>9</v>
      </c>
      <c r="H49" s="209" t="s">
        <v>56</v>
      </c>
      <c r="K49" s="355"/>
      <c r="L49" s="355"/>
      <c r="M49" s="356"/>
    </row>
    <row r="50" spans="1:13" ht="15.75">
      <c r="A50" s="222" t="s">
        <v>93</v>
      </c>
      <c r="B50" s="223" t="s">
        <v>53</v>
      </c>
      <c r="C50" s="224"/>
      <c r="D50" s="224" t="s">
        <v>55</v>
      </c>
      <c r="E50" s="225"/>
      <c r="F50" s="253"/>
      <c r="G50" s="225"/>
      <c r="H50" s="226"/>
      <c r="I50" s="226"/>
      <c r="K50" s="355"/>
      <c r="L50" s="355"/>
      <c r="M50" s="356"/>
    </row>
    <row r="51" spans="1:13" ht="15.75">
      <c r="B51" s="271" t="s">
        <v>133</v>
      </c>
      <c r="C51" s="214" t="s">
        <v>134</v>
      </c>
      <c r="D51" s="214" t="s">
        <v>135</v>
      </c>
      <c r="E51" s="272" t="s">
        <v>136</v>
      </c>
      <c r="F51" s="273">
        <v>73.7</v>
      </c>
      <c r="G51" s="210">
        <v>12</v>
      </c>
      <c r="H51" s="209" t="s">
        <v>137</v>
      </c>
      <c r="K51" s="355"/>
      <c r="L51" s="355"/>
      <c r="M51" s="356"/>
    </row>
    <row r="52" spans="1:13" ht="15.75">
      <c r="B52" s="212">
        <v>1</v>
      </c>
      <c r="C52" s="216" t="s">
        <v>120</v>
      </c>
      <c r="D52" s="216" t="s">
        <v>121</v>
      </c>
      <c r="F52" s="252">
        <v>76.2</v>
      </c>
      <c r="G52" s="210">
        <v>12</v>
      </c>
      <c r="H52" s="209" t="s">
        <v>122</v>
      </c>
      <c r="K52" s="355"/>
      <c r="L52" s="355"/>
      <c r="M52" s="356"/>
    </row>
    <row r="53" spans="1:13" ht="15.75">
      <c r="B53" s="212">
        <v>2</v>
      </c>
      <c r="C53" s="216" t="s">
        <v>123</v>
      </c>
      <c r="D53" s="216" t="s">
        <v>121</v>
      </c>
      <c r="F53" s="252">
        <v>76.5</v>
      </c>
      <c r="G53" s="210">
        <v>10</v>
      </c>
      <c r="H53" s="209" t="s">
        <v>122</v>
      </c>
      <c r="K53" s="355"/>
      <c r="L53" s="355"/>
      <c r="M53" s="356"/>
    </row>
    <row r="54" spans="1:13">
      <c r="B54" s="212">
        <v>3</v>
      </c>
      <c r="C54" s="216" t="s">
        <v>124</v>
      </c>
      <c r="D54" s="216" t="s">
        <v>121</v>
      </c>
      <c r="F54" s="252">
        <v>76</v>
      </c>
      <c r="G54" s="210">
        <v>9</v>
      </c>
      <c r="H54" s="209" t="s">
        <v>122</v>
      </c>
    </row>
    <row r="55" spans="1:13">
      <c r="B55" s="212">
        <v>4</v>
      </c>
      <c r="C55" s="216" t="s">
        <v>125</v>
      </c>
      <c r="D55" s="216" t="s">
        <v>121</v>
      </c>
      <c r="F55" s="252">
        <v>77</v>
      </c>
      <c r="G55" s="210">
        <v>12</v>
      </c>
      <c r="H55" s="209" t="s">
        <v>122</v>
      </c>
    </row>
    <row r="56" spans="1:13">
      <c r="B56" s="212">
        <v>5</v>
      </c>
      <c r="C56" s="216" t="s">
        <v>126</v>
      </c>
      <c r="D56" s="216" t="s">
        <v>121</v>
      </c>
      <c r="F56" s="252">
        <v>87</v>
      </c>
      <c r="G56" s="210">
        <v>10</v>
      </c>
      <c r="H56" s="209" t="s">
        <v>122</v>
      </c>
    </row>
    <row r="57" spans="1:13">
      <c r="B57" s="212">
        <v>6</v>
      </c>
      <c r="C57" s="216" t="s">
        <v>127</v>
      </c>
      <c r="D57" s="216" t="s">
        <v>121</v>
      </c>
      <c r="F57" s="252">
        <v>95.3</v>
      </c>
      <c r="G57" s="210">
        <v>9</v>
      </c>
      <c r="H57" s="209" t="s">
        <v>122</v>
      </c>
    </row>
    <row r="58" spans="1:13">
      <c r="B58" s="223" t="s">
        <v>53</v>
      </c>
      <c r="C58" s="224"/>
      <c r="D58" s="266" t="s">
        <v>121</v>
      </c>
      <c r="E58" s="225"/>
      <c r="F58" s="253"/>
      <c r="G58" s="225"/>
      <c r="H58" s="226"/>
    </row>
    <row r="59" spans="1:13">
      <c r="C59" s="275" t="s">
        <v>186</v>
      </c>
      <c r="D59" s="274" t="s">
        <v>183</v>
      </c>
      <c r="H59" s="340" t="s">
        <v>253</v>
      </c>
    </row>
    <row r="60" spans="1:13">
      <c r="B60" s="123" t="s">
        <v>128</v>
      </c>
      <c r="C60" s="267" t="s">
        <v>129</v>
      </c>
      <c r="D60" s="268" t="s">
        <v>130</v>
      </c>
      <c r="E60" s="269" t="s">
        <v>131</v>
      </c>
      <c r="F60" s="270">
        <v>72.8</v>
      </c>
      <c r="G60" s="210">
        <v>10</v>
      </c>
      <c r="H60" s="209" t="s">
        <v>132</v>
      </c>
    </row>
    <row r="61" spans="1:13">
      <c r="A61" s="221" t="s">
        <v>93</v>
      </c>
      <c r="B61" s="228" t="s">
        <v>40</v>
      </c>
      <c r="C61" s="230" t="s">
        <v>41</v>
      </c>
      <c r="D61" s="230" t="s">
        <v>42</v>
      </c>
      <c r="E61" s="231" t="s">
        <v>43</v>
      </c>
      <c r="F61" s="251">
        <v>75</v>
      </c>
      <c r="G61" s="232">
        <v>12</v>
      </c>
      <c r="H61" s="233" t="s">
        <v>44</v>
      </c>
      <c r="I61" s="233" t="s">
        <v>45</v>
      </c>
    </row>
    <row r="62" spans="1:13">
      <c r="B62" s="212">
        <v>1</v>
      </c>
      <c r="C62" s="296" t="s">
        <v>172</v>
      </c>
      <c r="D62" s="215" t="s">
        <v>148</v>
      </c>
      <c r="H62" s="340" t="s">
        <v>254</v>
      </c>
    </row>
    <row r="63" spans="1:13">
      <c r="B63" s="212">
        <v>2</v>
      </c>
      <c r="C63" s="297" t="s">
        <v>173</v>
      </c>
      <c r="D63" s="215" t="s">
        <v>148</v>
      </c>
      <c r="H63" s="340" t="s">
        <v>254</v>
      </c>
    </row>
    <row r="64" spans="1:13">
      <c r="B64" s="212">
        <v>3</v>
      </c>
      <c r="C64" s="296" t="s">
        <v>174</v>
      </c>
      <c r="D64" s="215" t="s">
        <v>148</v>
      </c>
      <c r="H64" s="340" t="s">
        <v>254</v>
      </c>
    </row>
    <row r="65" spans="1:9">
      <c r="B65" s="212">
        <v>4</v>
      </c>
      <c r="C65" s="297" t="s">
        <v>175</v>
      </c>
      <c r="D65" s="215" t="s">
        <v>148</v>
      </c>
      <c r="H65" s="340" t="s">
        <v>254</v>
      </c>
    </row>
    <row r="66" spans="1:9">
      <c r="B66" s="212">
        <v>5</v>
      </c>
      <c r="C66" s="298" t="s">
        <v>176</v>
      </c>
      <c r="D66" s="215" t="s">
        <v>148</v>
      </c>
      <c r="H66" s="340" t="s">
        <v>254</v>
      </c>
    </row>
    <row r="67" spans="1:9">
      <c r="B67" s="212">
        <v>6</v>
      </c>
      <c r="C67" s="296" t="s">
        <v>177</v>
      </c>
      <c r="D67" s="215" t="s">
        <v>148</v>
      </c>
      <c r="H67" s="340" t="s">
        <v>254</v>
      </c>
    </row>
    <row r="68" spans="1:9">
      <c r="A68" s="221"/>
      <c r="B68" s="227"/>
      <c r="C68" s="230"/>
      <c r="D68" s="230"/>
      <c r="E68" s="234"/>
      <c r="F68" s="255"/>
      <c r="G68" s="232"/>
      <c r="H68" s="233"/>
      <c r="I68" s="233"/>
    </row>
    <row r="69" spans="1:9">
      <c r="A69" s="221"/>
      <c r="B69" s="228"/>
      <c r="C69" s="230"/>
      <c r="D69" s="230"/>
      <c r="E69" s="231"/>
      <c r="F69" s="251"/>
      <c r="G69" s="232"/>
      <c r="H69" s="233"/>
      <c r="I69" s="233"/>
    </row>
  </sheetData>
  <phoneticPr fontId="0" type="noConversion"/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>
      <selection activeCell="I22" sqref="I22"/>
    </sheetView>
  </sheetViews>
  <sheetFormatPr defaultColWidth="11" defaultRowHeight="12.75"/>
  <sheetData/>
  <phoneticPr fontId="1" type="noConversion"/>
  <pageMargins left="0.5" right="0.5" top="1" bottom="1" header="0.5" footer="0.5"/>
  <pageSetup paperSize="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State Men's Recap</vt:lpstr>
      <vt:lpstr>Day 1 Hole-by-Hole</vt:lpstr>
      <vt:lpstr>Day 2 Hole-by-Hole</vt:lpstr>
      <vt:lpstr>Results</vt:lpstr>
      <vt:lpstr>Tee List</vt:lpstr>
      <vt:lpstr>Day #1 Tee Times</vt:lpstr>
      <vt:lpstr>Day #2 Tee Times</vt:lpstr>
      <vt:lpstr>Entries</vt:lpstr>
      <vt:lpstr>Sheet1</vt:lpstr>
      <vt:lpstr>'Day #1 Tee Times'!Print_Area</vt:lpstr>
      <vt:lpstr>'State Men''s Recap'!Print_Area</vt:lpstr>
      <vt:lpstr>'Tee List'!Print_Area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Heffner</dc:creator>
  <cp:lastModifiedBy>Donnie</cp:lastModifiedBy>
  <cp:lastPrinted>2012-05-15T13:24:08Z</cp:lastPrinted>
  <dcterms:created xsi:type="dcterms:W3CDTF">2008-05-14T03:36:21Z</dcterms:created>
  <dcterms:modified xsi:type="dcterms:W3CDTF">2012-05-16T04:14:59Z</dcterms:modified>
</cp:coreProperties>
</file>